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Dropbox\"/>
    </mc:Choice>
  </mc:AlternateContent>
  <xr:revisionPtr revIDLastSave="0" documentId="13_ncr:1_{41438DFC-9F10-4155-BE4E-880CE99EBC02}" xr6:coauthVersionLast="47" xr6:coauthVersionMax="47" xr10:uidLastSave="{00000000-0000-0000-0000-000000000000}"/>
  <bookViews>
    <workbookView xWindow="-96" yWindow="0" windowWidth="27708" windowHeight="16656" tabRatio="855" xr2:uid="{605FF86B-6D3B-463A-81FF-80F440BF4C92}"/>
  </bookViews>
  <sheets>
    <sheet name="Formação de Custo XML" sheetId="14" r:id="rId1"/>
    <sheet name="Dif. ICMS Entrada" sheetId="4" r:id="rId2"/>
    <sheet name="ICMS INTERESTADUAL" sheetId="7" r:id="rId3"/>
    <sheet name="Links Úteis" sheetId="6" r:id="rId4"/>
    <sheet name="Anotacoes Vídeo" sheetId="16" r:id="rId5"/>
  </sheets>
  <externalReferences>
    <externalReference r:id="rId6"/>
  </externalReferences>
  <definedNames>
    <definedName name="bancodados2">[1]Reduções!$A:$C</definedName>
    <definedName name="fret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4" l="1"/>
  <c r="J2" i="14"/>
  <c r="K2" i="14"/>
  <c r="Q2" i="14" s="1"/>
  <c r="T2" i="14"/>
  <c r="U2" i="14"/>
  <c r="X2" i="14"/>
  <c r="Z2" i="14"/>
  <c r="AC2" i="14" s="1"/>
  <c r="I3" i="14"/>
  <c r="J3" i="14"/>
  <c r="K3" i="14"/>
  <c r="T3" i="14"/>
  <c r="U3" i="14"/>
  <c r="X3" i="14"/>
  <c r="Z3" i="14"/>
  <c r="AC3" i="14" s="1"/>
  <c r="I4" i="14"/>
  <c r="Z4" i="14" s="1"/>
  <c r="J4" i="14"/>
  <c r="K4" i="14"/>
  <c r="Q4" i="14" s="1"/>
  <c r="T4" i="14"/>
  <c r="U4" i="14"/>
  <c r="X4" i="14"/>
  <c r="I5" i="14"/>
  <c r="Z5" i="14" s="1"/>
  <c r="J5" i="14"/>
  <c r="K5" i="14"/>
  <c r="Q5" i="14" s="1"/>
  <c r="T5" i="14"/>
  <c r="U5" i="14"/>
  <c r="X5" i="14"/>
  <c r="I6" i="14"/>
  <c r="Z6" i="14" s="1"/>
  <c r="J6" i="14"/>
  <c r="K6" i="14"/>
  <c r="Q6" i="14" s="1"/>
  <c r="T6" i="14"/>
  <c r="U6" i="14"/>
  <c r="X6" i="14"/>
  <c r="I7" i="14"/>
  <c r="J7" i="14"/>
  <c r="K7" i="14"/>
  <c r="Q7" i="14" s="1"/>
  <c r="T7" i="14"/>
  <c r="U7" i="14"/>
  <c r="X7" i="14"/>
  <c r="Z7" i="14"/>
  <c r="I8" i="14"/>
  <c r="J8" i="14"/>
  <c r="K8" i="14"/>
  <c r="T8" i="14"/>
  <c r="U8" i="14"/>
  <c r="X8" i="14"/>
  <c r="Z8" i="14"/>
  <c r="I9" i="14"/>
  <c r="Z9" i="14" s="1"/>
  <c r="J9" i="14"/>
  <c r="K9" i="14"/>
  <c r="T9" i="14"/>
  <c r="U9" i="14"/>
  <c r="X9" i="14"/>
  <c r="I10" i="14"/>
  <c r="Z10" i="14" s="1"/>
  <c r="J10" i="14"/>
  <c r="K10" i="14"/>
  <c r="Q10" i="14" s="1"/>
  <c r="T10" i="14"/>
  <c r="U10" i="14"/>
  <c r="X10" i="14"/>
  <c r="I11" i="14"/>
  <c r="Z11" i="14" s="1"/>
  <c r="J11" i="14"/>
  <c r="K11" i="14"/>
  <c r="T11" i="14"/>
  <c r="U11" i="14"/>
  <c r="X11" i="14"/>
  <c r="I12" i="14"/>
  <c r="Z12" i="14" s="1"/>
  <c r="J12" i="14"/>
  <c r="K12" i="14"/>
  <c r="T12" i="14"/>
  <c r="U12" i="14"/>
  <c r="X12" i="14"/>
  <c r="I13" i="14"/>
  <c r="Z13" i="14" s="1"/>
  <c r="J13" i="14"/>
  <c r="K13" i="14"/>
  <c r="Q13" i="14" s="1"/>
  <c r="T13" i="14"/>
  <c r="U13" i="14"/>
  <c r="X13" i="14"/>
  <c r="I14" i="14"/>
  <c r="Z14" i="14" s="1"/>
  <c r="J14" i="14"/>
  <c r="K14" i="14"/>
  <c r="T14" i="14"/>
  <c r="U14" i="14"/>
  <c r="X14" i="14"/>
  <c r="I15" i="14"/>
  <c r="Z15" i="14" s="1"/>
  <c r="J15" i="14"/>
  <c r="K15" i="14"/>
  <c r="T15" i="14"/>
  <c r="U15" i="14"/>
  <c r="X15" i="14"/>
  <c r="I16" i="14"/>
  <c r="J16" i="14"/>
  <c r="K16" i="14"/>
  <c r="T16" i="14"/>
  <c r="U16" i="14"/>
  <c r="X16" i="14"/>
  <c r="Z16" i="14"/>
  <c r="I17" i="14"/>
  <c r="Z17" i="14" s="1"/>
  <c r="J17" i="14"/>
  <c r="K17" i="14"/>
  <c r="T17" i="14"/>
  <c r="U17" i="14"/>
  <c r="X17" i="14"/>
  <c r="I18" i="14"/>
  <c r="Z18" i="14" s="1"/>
  <c r="J18" i="14"/>
  <c r="K18" i="14"/>
  <c r="Q18" i="14" s="1"/>
  <c r="T18" i="14"/>
  <c r="U18" i="14"/>
  <c r="X18" i="14"/>
  <c r="I19" i="14"/>
  <c r="Z19" i="14" s="1"/>
  <c r="J19" i="14"/>
  <c r="K19" i="14"/>
  <c r="Q19" i="14" s="1"/>
  <c r="T19" i="14"/>
  <c r="U19" i="14"/>
  <c r="X19" i="14"/>
  <c r="I20" i="14"/>
  <c r="Z20" i="14" s="1"/>
  <c r="J20" i="14"/>
  <c r="K20" i="14"/>
  <c r="T20" i="14"/>
  <c r="U20" i="14"/>
  <c r="X20" i="14"/>
  <c r="I21" i="14"/>
  <c r="Z21" i="14" s="1"/>
  <c r="J21" i="14"/>
  <c r="K21" i="14"/>
  <c r="R21" i="14" s="1"/>
  <c r="P21" i="14" s="1"/>
  <c r="M21" i="14" s="1"/>
  <c r="T21" i="14"/>
  <c r="U21" i="14"/>
  <c r="X21" i="14"/>
  <c r="I22" i="14"/>
  <c r="Z22" i="14" s="1"/>
  <c r="J22" i="14"/>
  <c r="K22" i="14"/>
  <c r="T22" i="14"/>
  <c r="U22" i="14"/>
  <c r="X22" i="14"/>
  <c r="I23" i="14"/>
  <c r="Z23" i="14" s="1"/>
  <c r="J23" i="14"/>
  <c r="K23" i="14"/>
  <c r="Q23" i="14" s="1"/>
  <c r="T23" i="14"/>
  <c r="U23" i="14"/>
  <c r="X23" i="14"/>
  <c r="I24" i="14"/>
  <c r="Z24" i="14" s="1"/>
  <c r="J24" i="14"/>
  <c r="K24" i="14"/>
  <c r="T24" i="14"/>
  <c r="U24" i="14"/>
  <c r="X24" i="14"/>
  <c r="I25" i="14"/>
  <c r="Z25" i="14" s="1"/>
  <c r="J25" i="14"/>
  <c r="K25" i="14"/>
  <c r="T25" i="14"/>
  <c r="U25" i="14"/>
  <c r="X25" i="14"/>
  <c r="I26" i="14"/>
  <c r="Z26" i="14" s="1"/>
  <c r="J26" i="14"/>
  <c r="K26" i="14"/>
  <c r="R26" i="14" s="1"/>
  <c r="P26" i="14" s="1"/>
  <c r="M26" i="14" s="1"/>
  <c r="T26" i="14"/>
  <c r="U26" i="14"/>
  <c r="X26" i="14"/>
  <c r="I27" i="14"/>
  <c r="Z27" i="14" s="1"/>
  <c r="J27" i="14"/>
  <c r="K27" i="14"/>
  <c r="T27" i="14"/>
  <c r="U27" i="14"/>
  <c r="X27" i="14"/>
  <c r="I28" i="14"/>
  <c r="Z28" i="14" s="1"/>
  <c r="J28" i="14"/>
  <c r="K28" i="14"/>
  <c r="R28" i="14" s="1"/>
  <c r="P28" i="14" s="1"/>
  <c r="M28" i="14" s="1"/>
  <c r="T28" i="14"/>
  <c r="U28" i="14"/>
  <c r="X28" i="14"/>
  <c r="I29" i="14"/>
  <c r="Z29" i="14" s="1"/>
  <c r="J29" i="14"/>
  <c r="K29" i="14"/>
  <c r="Q29" i="14" s="1"/>
  <c r="T29" i="14"/>
  <c r="U29" i="14"/>
  <c r="X29" i="14"/>
  <c r="I30" i="14"/>
  <c r="Z30" i="14" s="1"/>
  <c r="J30" i="14"/>
  <c r="K30" i="14"/>
  <c r="Q30" i="14" s="1"/>
  <c r="T30" i="14"/>
  <c r="U30" i="14"/>
  <c r="X30" i="14"/>
  <c r="I31" i="14"/>
  <c r="Z31" i="14" s="1"/>
  <c r="J31" i="14"/>
  <c r="K31" i="14"/>
  <c r="T31" i="14"/>
  <c r="U31" i="14"/>
  <c r="X31" i="14"/>
  <c r="I32" i="14"/>
  <c r="Z32" i="14" s="1"/>
  <c r="J32" i="14"/>
  <c r="K32" i="14"/>
  <c r="T32" i="14"/>
  <c r="U32" i="14"/>
  <c r="X32" i="14"/>
  <c r="I33" i="14"/>
  <c r="Z33" i="14" s="1"/>
  <c r="J33" i="14"/>
  <c r="K33" i="14"/>
  <c r="T33" i="14"/>
  <c r="U33" i="14"/>
  <c r="X33" i="14"/>
  <c r="I34" i="14"/>
  <c r="Z34" i="14" s="1"/>
  <c r="J34" i="14"/>
  <c r="K34" i="14"/>
  <c r="Q34" i="14" s="1"/>
  <c r="T34" i="14"/>
  <c r="U34" i="14"/>
  <c r="X34" i="14"/>
  <c r="I35" i="14"/>
  <c r="Z35" i="14" s="1"/>
  <c r="J35" i="14"/>
  <c r="K35" i="14"/>
  <c r="Q35" i="14" s="1"/>
  <c r="T35" i="14"/>
  <c r="U35" i="14"/>
  <c r="X35" i="14"/>
  <c r="I36" i="14"/>
  <c r="Z36" i="14" s="1"/>
  <c r="J36" i="14"/>
  <c r="K36" i="14"/>
  <c r="T36" i="14"/>
  <c r="U36" i="14"/>
  <c r="X36" i="14"/>
  <c r="I37" i="14"/>
  <c r="Z37" i="14" s="1"/>
  <c r="J37" i="14"/>
  <c r="K37" i="14"/>
  <c r="T37" i="14"/>
  <c r="U37" i="14"/>
  <c r="X37" i="14"/>
  <c r="I38" i="14"/>
  <c r="Z38" i="14" s="1"/>
  <c r="J38" i="14"/>
  <c r="K38" i="14"/>
  <c r="Q38" i="14" s="1"/>
  <c r="T38" i="14"/>
  <c r="U38" i="14"/>
  <c r="X38" i="14"/>
  <c r="I39" i="14"/>
  <c r="J39" i="14"/>
  <c r="K39" i="14"/>
  <c r="T39" i="14"/>
  <c r="U39" i="14"/>
  <c r="X39" i="14"/>
  <c r="Z39" i="14"/>
  <c r="I40" i="14"/>
  <c r="Z40" i="14" s="1"/>
  <c r="J40" i="14"/>
  <c r="K40" i="14"/>
  <c r="T40" i="14"/>
  <c r="U40" i="14"/>
  <c r="X40" i="14"/>
  <c r="I41" i="14"/>
  <c r="J41" i="14"/>
  <c r="K41" i="14"/>
  <c r="T41" i="14"/>
  <c r="U41" i="14"/>
  <c r="X41" i="14"/>
  <c r="Z41" i="14"/>
  <c r="I42" i="14"/>
  <c r="Z42" i="14" s="1"/>
  <c r="J42" i="14"/>
  <c r="K42" i="14"/>
  <c r="T42" i="14"/>
  <c r="U42" i="14"/>
  <c r="X42" i="14"/>
  <c r="I43" i="14"/>
  <c r="Z43" i="14" s="1"/>
  <c r="J43" i="14"/>
  <c r="K43" i="14"/>
  <c r="Q43" i="14" s="1"/>
  <c r="T43" i="14"/>
  <c r="U43" i="14"/>
  <c r="X43" i="14"/>
  <c r="I44" i="14"/>
  <c r="Z44" i="14" s="1"/>
  <c r="J44" i="14"/>
  <c r="K44" i="14"/>
  <c r="T44" i="14"/>
  <c r="U44" i="14"/>
  <c r="X44" i="14"/>
  <c r="I45" i="14"/>
  <c r="Z45" i="14" s="1"/>
  <c r="J45" i="14"/>
  <c r="K45" i="14"/>
  <c r="Q45" i="14" s="1"/>
  <c r="T45" i="14"/>
  <c r="U45" i="14"/>
  <c r="X45" i="14"/>
  <c r="I46" i="14"/>
  <c r="J46" i="14"/>
  <c r="K46" i="14"/>
  <c r="R46" i="14" s="1"/>
  <c r="P46" i="14" s="1"/>
  <c r="M46" i="14" s="1"/>
  <c r="T46" i="14"/>
  <c r="U46" i="14"/>
  <c r="X46" i="14"/>
  <c r="Z46" i="14"/>
  <c r="I47" i="14"/>
  <c r="Z47" i="14" s="1"/>
  <c r="J47" i="14"/>
  <c r="K47" i="14"/>
  <c r="T47" i="14"/>
  <c r="U47" i="14"/>
  <c r="X47" i="14"/>
  <c r="I48" i="14"/>
  <c r="Z48" i="14" s="1"/>
  <c r="J48" i="14"/>
  <c r="K48" i="14"/>
  <c r="R48" i="14" s="1"/>
  <c r="P48" i="14" s="1"/>
  <c r="M48" i="14" s="1"/>
  <c r="T48" i="14"/>
  <c r="U48" i="14"/>
  <c r="X48" i="14"/>
  <c r="I49" i="14"/>
  <c r="Z49" i="14" s="1"/>
  <c r="J49" i="14"/>
  <c r="K49" i="14"/>
  <c r="T49" i="14"/>
  <c r="U49" i="14"/>
  <c r="X49" i="14"/>
  <c r="I50" i="14"/>
  <c r="Z50" i="14" s="1"/>
  <c r="J50" i="14"/>
  <c r="K50" i="14"/>
  <c r="T50" i="14"/>
  <c r="U50" i="14"/>
  <c r="X50" i="14"/>
  <c r="I51" i="14"/>
  <c r="Z51" i="14" s="1"/>
  <c r="J51" i="14"/>
  <c r="K51" i="14"/>
  <c r="T51" i="14"/>
  <c r="U51" i="14"/>
  <c r="X51" i="14"/>
  <c r="I52" i="14"/>
  <c r="Z52" i="14" s="1"/>
  <c r="J52" i="14"/>
  <c r="K52" i="14"/>
  <c r="T52" i="14"/>
  <c r="U52" i="14"/>
  <c r="X52" i="14"/>
  <c r="I53" i="14"/>
  <c r="Z53" i="14" s="1"/>
  <c r="J53" i="14"/>
  <c r="K53" i="14"/>
  <c r="T53" i="14"/>
  <c r="U53" i="14"/>
  <c r="X53" i="14"/>
  <c r="I54" i="14"/>
  <c r="Z54" i="14" s="1"/>
  <c r="AC54" i="14" s="1"/>
  <c r="J54" i="14"/>
  <c r="K54" i="14"/>
  <c r="Q54" i="14" s="1"/>
  <c r="T54" i="14"/>
  <c r="U54" i="14"/>
  <c r="X54" i="14"/>
  <c r="I55" i="14"/>
  <c r="Z55" i="14" s="1"/>
  <c r="J55" i="14"/>
  <c r="K55" i="14"/>
  <c r="Q55" i="14" s="1"/>
  <c r="T55" i="14"/>
  <c r="V55" i="14" s="1"/>
  <c r="W55" i="14" s="1"/>
  <c r="U55" i="14"/>
  <c r="X55" i="14"/>
  <c r="I56" i="14"/>
  <c r="Z56" i="14" s="1"/>
  <c r="J56" i="14"/>
  <c r="K56" i="14"/>
  <c r="R56" i="14" s="1"/>
  <c r="P56" i="14" s="1"/>
  <c r="M56" i="14" s="1"/>
  <c r="T56" i="14"/>
  <c r="U56" i="14"/>
  <c r="X56" i="14"/>
  <c r="I57" i="14"/>
  <c r="Z57" i="14" s="1"/>
  <c r="J57" i="14"/>
  <c r="K57" i="14"/>
  <c r="T57" i="14"/>
  <c r="U57" i="14"/>
  <c r="X57" i="14"/>
  <c r="I58" i="14"/>
  <c r="Z58" i="14" s="1"/>
  <c r="J58" i="14"/>
  <c r="K58" i="14"/>
  <c r="R58" i="14" s="1"/>
  <c r="P58" i="14" s="1"/>
  <c r="M58" i="14" s="1"/>
  <c r="T58" i="14"/>
  <c r="U58" i="14"/>
  <c r="X58" i="14"/>
  <c r="I59" i="14"/>
  <c r="Z59" i="14" s="1"/>
  <c r="J59" i="14"/>
  <c r="K59" i="14"/>
  <c r="T59" i="14"/>
  <c r="U59" i="14"/>
  <c r="X59" i="14"/>
  <c r="I60" i="14"/>
  <c r="Z60" i="14" s="1"/>
  <c r="J60" i="14"/>
  <c r="K60" i="14"/>
  <c r="T60" i="14"/>
  <c r="U60" i="14"/>
  <c r="X60" i="14"/>
  <c r="I61" i="14"/>
  <c r="Z61" i="14" s="1"/>
  <c r="J61" i="14"/>
  <c r="K61" i="14"/>
  <c r="R61" i="14" s="1"/>
  <c r="P61" i="14" s="1"/>
  <c r="M61" i="14" s="1"/>
  <c r="T61" i="14"/>
  <c r="U61" i="14"/>
  <c r="X61" i="14"/>
  <c r="I62" i="14"/>
  <c r="Z62" i="14" s="1"/>
  <c r="J62" i="14"/>
  <c r="K62" i="14"/>
  <c r="T62" i="14"/>
  <c r="V62" i="14" s="1"/>
  <c r="W62" i="14" s="1"/>
  <c r="U62" i="14"/>
  <c r="X62" i="14"/>
  <c r="I63" i="14"/>
  <c r="Z63" i="14" s="1"/>
  <c r="J63" i="14"/>
  <c r="K63" i="14"/>
  <c r="R63" i="14" s="1"/>
  <c r="P63" i="14" s="1"/>
  <c r="M63" i="14" s="1"/>
  <c r="T63" i="14"/>
  <c r="U63" i="14"/>
  <c r="X63" i="14"/>
  <c r="I64" i="14"/>
  <c r="Z64" i="14" s="1"/>
  <c r="J64" i="14"/>
  <c r="K64" i="14"/>
  <c r="Q64" i="14" s="1"/>
  <c r="T64" i="14"/>
  <c r="U64" i="14"/>
  <c r="X64" i="14"/>
  <c r="I65" i="14"/>
  <c r="Z65" i="14" s="1"/>
  <c r="J65" i="14"/>
  <c r="K65" i="14"/>
  <c r="Q65" i="14" s="1"/>
  <c r="T65" i="14"/>
  <c r="U65" i="14"/>
  <c r="X65" i="14"/>
  <c r="I66" i="14"/>
  <c r="Z66" i="14" s="1"/>
  <c r="J66" i="14"/>
  <c r="K66" i="14"/>
  <c r="T66" i="14"/>
  <c r="U66" i="14"/>
  <c r="X66" i="14"/>
  <c r="I67" i="14"/>
  <c r="Z67" i="14" s="1"/>
  <c r="J67" i="14"/>
  <c r="K67" i="14"/>
  <c r="Q67" i="14" s="1"/>
  <c r="T67" i="14"/>
  <c r="U67" i="14"/>
  <c r="X67" i="14"/>
  <c r="I68" i="14"/>
  <c r="Z68" i="14" s="1"/>
  <c r="J68" i="14"/>
  <c r="K68" i="14"/>
  <c r="T68" i="14"/>
  <c r="V68" i="14" s="1"/>
  <c r="W68" i="14" s="1"/>
  <c r="U68" i="14"/>
  <c r="X68" i="14"/>
  <c r="I69" i="14"/>
  <c r="Z69" i="14" s="1"/>
  <c r="AC69" i="14" s="1"/>
  <c r="J69" i="14"/>
  <c r="K69" i="14"/>
  <c r="T69" i="14"/>
  <c r="U69" i="14"/>
  <c r="X69" i="14"/>
  <c r="I70" i="14"/>
  <c r="Z70" i="14" s="1"/>
  <c r="J70" i="14"/>
  <c r="K70" i="14"/>
  <c r="Q70" i="14" s="1"/>
  <c r="T70" i="14"/>
  <c r="U70" i="14"/>
  <c r="X70" i="14"/>
  <c r="I71" i="14"/>
  <c r="Z71" i="14" s="1"/>
  <c r="J71" i="14"/>
  <c r="K71" i="14"/>
  <c r="T71" i="14"/>
  <c r="U71" i="14"/>
  <c r="V71" i="14" s="1"/>
  <c r="W71" i="14" s="1"/>
  <c r="X71" i="14"/>
  <c r="I72" i="14"/>
  <c r="Z72" i="14" s="1"/>
  <c r="J72" i="14"/>
  <c r="K72" i="14"/>
  <c r="R72" i="14" s="1"/>
  <c r="P72" i="14" s="1"/>
  <c r="M72" i="14" s="1"/>
  <c r="T72" i="14"/>
  <c r="V72" i="14" s="1"/>
  <c r="W72" i="14" s="1"/>
  <c r="U72" i="14"/>
  <c r="X72" i="14"/>
  <c r="I73" i="14"/>
  <c r="Z73" i="14" s="1"/>
  <c r="J73" i="14"/>
  <c r="K73" i="14"/>
  <c r="R73" i="14" s="1"/>
  <c r="P73" i="14" s="1"/>
  <c r="M73" i="14" s="1"/>
  <c r="T73" i="14"/>
  <c r="U73" i="14"/>
  <c r="X73" i="14"/>
  <c r="I74" i="14"/>
  <c r="Z74" i="14" s="1"/>
  <c r="J74" i="14"/>
  <c r="K74" i="14"/>
  <c r="T74" i="14"/>
  <c r="U74" i="14"/>
  <c r="X74" i="14"/>
  <c r="I75" i="14"/>
  <c r="Z75" i="14" s="1"/>
  <c r="J75" i="14"/>
  <c r="K75" i="14"/>
  <c r="T75" i="14"/>
  <c r="U75" i="14"/>
  <c r="X75" i="14"/>
  <c r="I76" i="14"/>
  <c r="Z76" i="14" s="1"/>
  <c r="AC76" i="14" s="1"/>
  <c r="J76" i="14"/>
  <c r="K76" i="14"/>
  <c r="T76" i="14"/>
  <c r="V76" i="14" s="1"/>
  <c r="W76" i="14" s="1"/>
  <c r="U76" i="14"/>
  <c r="X76" i="14"/>
  <c r="I77" i="14"/>
  <c r="Z77" i="14" s="1"/>
  <c r="J77" i="14"/>
  <c r="K77" i="14"/>
  <c r="Q77" i="14" s="1"/>
  <c r="T77" i="14"/>
  <c r="U77" i="14"/>
  <c r="X77" i="14"/>
  <c r="I78" i="14"/>
  <c r="Z78" i="14" s="1"/>
  <c r="J78" i="14"/>
  <c r="K78" i="14"/>
  <c r="R78" i="14" s="1"/>
  <c r="P78" i="14" s="1"/>
  <c r="M78" i="14" s="1"/>
  <c r="T78" i="14"/>
  <c r="U78" i="14"/>
  <c r="X78" i="14"/>
  <c r="I79" i="14"/>
  <c r="Z79" i="14" s="1"/>
  <c r="J79" i="14"/>
  <c r="K79" i="14"/>
  <c r="T79" i="14"/>
  <c r="U79" i="14"/>
  <c r="X79" i="14"/>
  <c r="I80" i="14"/>
  <c r="Z80" i="14" s="1"/>
  <c r="J80" i="14"/>
  <c r="K80" i="14"/>
  <c r="T80" i="14"/>
  <c r="U80" i="14"/>
  <c r="X80" i="14"/>
  <c r="I81" i="14"/>
  <c r="Z81" i="14" s="1"/>
  <c r="J81" i="14"/>
  <c r="K81" i="14"/>
  <c r="T81" i="14"/>
  <c r="U81" i="14"/>
  <c r="X81" i="14"/>
  <c r="I82" i="14"/>
  <c r="Z82" i="14" s="1"/>
  <c r="J82" i="14"/>
  <c r="K82" i="14"/>
  <c r="Q82" i="14" s="1"/>
  <c r="T82" i="14"/>
  <c r="U82" i="14"/>
  <c r="X82" i="14"/>
  <c r="I83" i="14"/>
  <c r="Z83" i="14" s="1"/>
  <c r="J83" i="14"/>
  <c r="K83" i="14"/>
  <c r="Q83" i="14" s="1"/>
  <c r="T83" i="14"/>
  <c r="U83" i="14"/>
  <c r="X83" i="14"/>
  <c r="I84" i="14"/>
  <c r="Z84" i="14" s="1"/>
  <c r="J84" i="14"/>
  <c r="K84" i="14"/>
  <c r="T84" i="14"/>
  <c r="U84" i="14"/>
  <c r="X84" i="14"/>
  <c r="I85" i="14"/>
  <c r="Z85" i="14" s="1"/>
  <c r="J85" i="14"/>
  <c r="K85" i="14"/>
  <c r="T85" i="14"/>
  <c r="U85" i="14"/>
  <c r="X85" i="14"/>
  <c r="I86" i="14"/>
  <c r="J86" i="14"/>
  <c r="K86" i="14"/>
  <c r="R86" i="14" s="1"/>
  <c r="P86" i="14" s="1"/>
  <c r="M86" i="14" s="1"/>
  <c r="T86" i="14"/>
  <c r="U86" i="14"/>
  <c r="X86" i="14"/>
  <c r="Z86" i="14"/>
  <c r="I87" i="14"/>
  <c r="Z87" i="14" s="1"/>
  <c r="J87" i="14"/>
  <c r="K87" i="14"/>
  <c r="T87" i="14"/>
  <c r="U87" i="14"/>
  <c r="X87" i="14"/>
  <c r="I88" i="14"/>
  <c r="Z88" i="14" s="1"/>
  <c r="J88" i="14"/>
  <c r="K88" i="14"/>
  <c r="Q88" i="14" s="1"/>
  <c r="T88" i="14"/>
  <c r="U88" i="14"/>
  <c r="X88" i="14"/>
  <c r="I89" i="14"/>
  <c r="Z89" i="14" s="1"/>
  <c r="J89" i="14"/>
  <c r="K89" i="14"/>
  <c r="T89" i="14"/>
  <c r="U89" i="14"/>
  <c r="X89" i="14"/>
  <c r="I90" i="14"/>
  <c r="Z90" i="14" s="1"/>
  <c r="J90" i="14"/>
  <c r="K90" i="14"/>
  <c r="T90" i="14"/>
  <c r="U90" i="14"/>
  <c r="AC90" i="14" s="1"/>
  <c r="X90" i="14"/>
  <c r="I91" i="14"/>
  <c r="Z91" i="14" s="1"/>
  <c r="J91" i="14"/>
  <c r="K91" i="14"/>
  <c r="T91" i="14"/>
  <c r="U91" i="14"/>
  <c r="X91" i="14"/>
  <c r="I92" i="14"/>
  <c r="Z92" i="14" s="1"/>
  <c r="J92" i="14"/>
  <c r="K92" i="14"/>
  <c r="Q92" i="14" s="1"/>
  <c r="T92" i="14"/>
  <c r="U92" i="14"/>
  <c r="X92" i="14"/>
  <c r="I93" i="14"/>
  <c r="Z93" i="14" s="1"/>
  <c r="J93" i="14"/>
  <c r="K93" i="14"/>
  <c r="Q93" i="14" s="1"/>
  <c r="T93" i="14"/>
  <c r="U93" i="14"/>
  <c r="X93" i="14"/>
  <c r="I94" i="14"/>
  <c r="Z94" i="14" s="1"/>
  <c r="J94" i="14"/>
  <c r="K94" i="14"/>
  <c r="Q94" i="14" s="1"/>
  <c r="T94" i="14"/>
  <c r="U94" i="14"/>
  <c r="X94" i="14"/>
  <c r="I95" i="14"/>
  <c r="Z95" i="14" s="1"/>
  <c r="J95" i="14"/>
  <c r="K95" i="14"/>
  <c r="R95" i="14" s="1"/>
  <c r="P95" i="14" s="1"/>
  <c r="M95" i="14" s="1"/>
  <c r="T95" i="14"/>
  <c r="U95" i="14"/>
  <c r="X95" i="14"/>
  <c r="I96" i="14"/>
  <c r="Z96" i="14" s="1"/>
  <c r="J96" i="14"/>
  <c r="K96" i="14"/>
  <c r="R96" i="14" s="1"/>
  <c r="P96" i="14" s="1"/>
  <c r="M96" i="14" s="1"/>
  <c r="T96" i="14"/>
  <c r="U96" i="14"/>
  <c r="X96" i="14"/>
  <c r="I97" i="14"/>
  <c r="Z97" i="14" s="1"/>
  <c r="J97" i="14"/>
  <c r="K97" i="14"/>
  <c r="Q97" i="14" s="1"/>
  <c r="T97" i="14"/>
  <c r="U97" i="14"/>
  <c r="X97" i="14"/>
  <c r="I98" i="14"/>
  <c r="Z98" i="14" s="1"/>
  <c r="J98" i="14"/>
  <c r="K98" i="14"/>
  <c r="T98" i="14"/>
  <c r="V98" i="14" s="1"/>
  <c r="W98" i="14" s="1"/>
  <c r="U98" i="14"/>
  <c r="X98" i="14"/>
  <c r="I99" i="14"/>
  <c r="J99" i="14"/>
  <c r="K99" i="14"/>
  <c r="T99" i="14"/>
  <c r="U99" i="14"/>
  <c r="X99" i="14"/>
  <c r="Z99" i="14"/>
  <c r="I100" i="14"/>
  <c r="Z100" i="14" s="1"/>
  <c r="J100" i="14"/>
  <c r="K100" i="14"/>
  <c r="T100" i="14"/>
  <c r="U100" i="14"/>
  <c r="V100" i="14" s="1"/>
  <c r="W100" i="14" s="1"/>
  <c r="X100" i="14"/>
  <c r="I101" i="14"/>
  <c r="Z101" i="14" s="1"/>
  <c r="J101" i="14"/>
  <c r="K101" i="14"/>
  <c r="T101" i="14"/>
  <c r="U101" i="14"/>
  <c r="X101" i="14"/>
  <c r="I102" i="14"/>
  <c r="Z102" i="14" s="1"/>
  <c r="J102" i="14"/>
  <c r="K102" i="14"/>
  <c r="Q102" i="14" s="1"/>
  <c r="T102" i="14"/>
  <c r="U102" i="14"/>
  <c r="AC102" i="14" s="1"/>
  <c r="X102" i="14"/>
  <c r="I103" i="14"/>
  <c r="Z103" i="14" s="1"/>
  <c r="J103" i="14"/>
  <c r="K103" i="14"/>
  <c r="T103" i="14"/>
  <c r="U103" i="14"/>
  <c r="X103" i="14"/>
  <c r="I104" i="14"/>
  <c r="Z104" i="14" s="1"/>
  <c r="J104" i="14"/>
  <c r="K104" i="14"/>
  <c r="Q104" i="14" s="1"/>
  <c r="T104" i="14"/>
  <c r="U104" i="14"/>
  <c r="X104" i="14"/>
  <c r="I105" i="14"/>
  <c r="Z105" i="14" s="1"/>
  <c r="J105" i="14"/>
  <c r="K105" i="14"/>
  <c r="T105" i="14"/>
  <c r="U105" i="14"/>
  <c r="X105" i="14"/>
  <c r="I106" i="14"/>
  <c r="Z106" i="14" s="1"/>
  <c r="AC106" i="14" s="1"/>
  <c r="J106" i="14"/>
  <c r="K106" i="14"/>
  <c r="T106" i="14"/>
  <c r="U106" i="14"/>
  <c r="X106" i="14"/>
  <c r="I107" i="14"/>
  <c r="Z107" i="14" s="1"/>
  <c r="J107" i="14"/>
  <c r="K107" i="14"/>
  <c r="T107" i="14"/>
  <c r="U107" i="14"/>
  <c r="X107" i="14"/>
  <c r="I108" i="14"/>
  <c r="Z108" i="14" s="1"/>
  <c r="J108" i="14"/>
  <c r="K108" i="14"/>
  <c r="Q108" i="14" s="1"/>
  <c r="T108" i="14"/>
  <c r="U108" i="14"/>
  <c r="X108" i="14"/>
  <c r="I109" i="14"/>
  <c r="Z109" i="14" s="1"/>
  <c r="J109" i="14"/>
  <c r="K109" i="14"/>
  <c r="Q109" i="14" s="1"/>
  <c r="T109" i="14"/>
  <c r="U109" i="14"/>
  <c r="X109" i="14"/>
  <c r="I110" i="14"/>
  <c r="Z110" i="14" s="1"/>
  <c r="J110" i="14"/>
  <c r="K110" i="14"/>
  <c r="T110" i="14"/>
  <c r="U110" i="14"/>
  <c r="X110" i="14"/>
  <c r="I111" i="14"/>
  <c r="Z111" i="14" s="1"/>
  <c r="J111" i="14"/>
  <c r="K111" i="14"/>
  <c r="T111" i="14"/>
  <c r="U111" i="14"/>
  <c r="X111" i="14"/>
  <c r="I112" i="14"/>
  <c r="Z112" i="14" s="1"/>
  <c r="J112" i="14"/>
  <c r="K112" i="14"/>
  <c r="Q112" i="14" s="1"/>
  <c r="T112" i="14"/>
  <c r="U112" i="14"/>
  <c r="X112" i="14"/>
  <c r="I113" i="14"/>
  <c r="Z113" i="14" s="1"/>
  <c r="J113" i="14"/>
  <c r="K113" i="14"/>
  <c r="T113" i="14"/>
  <c r="U113" i="14"/>
  <c r="X113" i="14"/>
  <c r="I114" i="14"/>
  <c r="J114" i="14"/>
  <c r="K114" i="14"/>
  <c r="L114" i="14"/>
  <c r="M114" i="14"/>
  <c r="T114" i="14"/>
  <c r="U114" i="14"/>
  <c r="V114" i="14"/>
  <c r="W114" i="14" s="1"/>
  <c r="X114" i="14"/>
  <c r="Z114" i="14"/>
  <c r="I115" i="14"/>
  <c r="Z115" i="14" s="1"/>
  <c r="J115" i="14"/>
  <c r="K115" i="14"/>
  <c r="L115" i="14"/>
  <c r="M115" i="14"/>
  <c r="T115" i="14"/>
  <c r="U115" i="14"/>
  <c r="X115" i="14"/>
  <c r="I116" i="14"/>
  <c r="J116" i="14"/>
  <c r="K116" i="14"/>
  <c r="L116" i="14"/>
  <c r="M116" i="14"/>
  <c r="T116" i="14"/>
  <c r="V116" i="14" s="1"/>
  <c r="W116" i="14" s="1"/>
  <c r="U116" i="14"/>
  <c r="X116" i="14"/>
  <c r="Z116" i="14"/>
  <c r="AC116" i="14" s="1"/>
  <c r="I117" i="14"/>
  <c r="Z117" i="14" s="1"/>
  <c r="J117" i="14"/>
  <c r="K117" i="14"/>
  <c r="L117" i="14"/>
  <c r="M117" i="14"/>
  <c r="T117" i="14"/>
  <c r="U117" i="14"/>
  <c r="X117" i="14"/>
  <c r="I118" i="14"/>
  <c r="Z118" i="14" s="1"/>
  <c r="J118" i="14"/>
  <c r="K118" i="14"/>
  <c r="Q118" i="14" s="1"/>
  <c r="L118" i="14"/>
  <c r="M118" i="14"/>
  <c r="T118" i="14"/>
  <c r="U118" i="14"/>
  <c r="X118" i="14"/>
  <c r="I119" i="14"/>
  <c r="Z119" i="14" s="1"/>
  <c r="J119" i="14"/>
  <c r="K119" i="14"/>
  <c r="R119" i="14" s="1"/>
  <c r="P119" i="14" s="1"/>
  <c r="L119" i="14"/>
  <c r="M119" i="14"/>
  <c r="T119" i="14"/>
  <c r="U119" i="14"/>
  <c r="X119" i="14"/>
  <c r="I120" i="14"/>
  <c r="Z120" i="14" s="1"/>
  <c r="J120" i="14"/>
  <c r="K120" i="14"/>
  <c r="R120" i="14" s="1"/>
  <c r="P120" i="14" s="1"/>
  <c r="L120" i="14"/>
  <c r="M120" i="14"/>
  <c r="T120" i="14"/>
  <c r="U120" i="14"/>
  <c r="X120" i="14"/>
  <c r="I121" i="14"/>
  <c r="Z121" i="14" s="1"/>
  <c r="J121" i="14"/>
  <c r="K121" i="14"/>
  <c r="L121" i="14"/>
  <c r="M121" i="14"/>
  <c r="T121" i="14"/>
  <c r="V121" i="14" s="1"/>
  <c r="W121" i="14" s="1"/>
  <c r="U121" i="14"/>
  <c r="X121" i="14"/>
  <c r="I122" i="14"/>
  <c r="Z122" i="14" s="1"/>
  <c r="J122" i="14"/>
  <c r="K122" i="14"/>
  <c r="L122" i="14"/>
  <c r="M122" i="14"/>
  <c r="T122" i="14"/>
  <c r="U122" i="14"/>
  <c r="X122" i="14"/>
  <c r="I123" i="14"/>
  <c r="Z123" i="14" s="1"/>
  <c r="J123" i="14"/>
  <c r="K123" i="14"/>
  <c r="L123" i="14"/>
  <c r="M123" i="14"/>
  <c r="T123" i="14"/>
  <c r="U123" i="14"/>
  <c r="V123" i="14"/>
  <c r="W123" i="14" s="1"/>
  <c r="X123" i="14"/>
  <c r="I124" i="14"/>
  <c r="Z124" i="14" s="1"/>
  <c r="J124" i="14"/>
  <c r="K124" i="14"/>
  <c r="Q124" i="14" s="1"/>
  <c r="L124" i="14"/>
  <c r="M124" i="14"/>
  <c r="T124" i="14"/>
  <c r="U124" i="14"/>
  <c r="X124" i="14"/>
  <c r="I125" i="14"/>
  <c r="Z125" i="14" s="1"/>
  <c r="J125" i="14"/>
  <c r="K125" i="14"/>
  <c r="R125" i="14" s="1"/>
  <c r="P125" i="14" s="1"/>
  <c r="L125" i="14"/>
  <c r="M125" i="14"/>
  <c r="T125" i="14"/>
  <c r="V125" i="14" s="1"/>
  <c r="W125" i="14" s="1"/>
  <c r="U125" i="14"/>
  <c r="X125" i="14"/>
  <c r="I126" i="14"/>
  <c r="Z126" i="14" s="1"/>
  <c r="J126" i="14"/>
  <c r="K126" i="14"/>
  <c r="L126" i="14"/>
  <c r="M126" i="14"/>
  <c r="T126" i="14"/>
  <c r="V126" i="14" s="1"/>
  <c r="W126" i="14" s="1"/>
  <c r="Y126" i="14" s="1"/>
  <c r="U126" i="14"/>
  <c r="X126" i="14"/>
  <c r="I127" i="14"/>
  <c r="Z127" i="14" s="1"/>
  <c r="AC127" i="14" s="1"/>
  <c r="J127" i="14"/>
  <c r="K127" i="14"/>
  <c r="L127" i="14"/>
  <c r="M127" i="14"/>
  <c r="T127" i="14"/>
  <c r="U127" i="14"/>
  <c r="V127" i="14"/>
  <c r="W127" i="14" s="1"/>
  <c r="X127" i="14"/>
  <c r="I128" i="14"/>
  <c r="Z128" i="14" s="1"/>
  <c r="J128" i="14"/>
  <c r="K128" i="14"/>
  <c r="Q128" i="14" s="1"/>
  <c r="L128" i="14"/>
  <c r="M128" i="14"/>
  <c r="T128" i="14"/>
  <c r="U128" i="14"/>
  <c r="X128" i="14"/>
  <c r="I129" i="14"/>
  <c r="Z129" i="14" s="1"/>
  <c r="J129" i="14"/>
  <c r="K129" i="14"/>
  <c r="L129" i="14"/>
  <c r="M129" i="14"/>
  <c r="T129" i="14"/>
  <c r="U129" i="14"/>
  <c r="X129" i="14"/>
  <c r="I130" i="14"/>
  <c r="Z130" i="14" s="1"/>
  <c r="J130" i="14"/>
  <c r="K130" i="14"/>
  <c r="Q130" i="14" s="1"/>
  <c r="L130" i="14"/>
  <c r="M130" i="14"/>
  <c r="T130" i="14"/>
  <c r="U130" i="14"/>
  <c r="X130" i="14"/>
  <c r="I131" i="14"/>
  <c r="Z131" i="14" s="1"/>
  <c r="J131" i="14"/>
  <c r="K131" i="14"/>
  <c r="R131" i="14" s="1"/>
  <c r="P131" i="14" s="1"/>
  <c r="L131" i="14"/>
  <c r="M131" i="14"/>
  <c r="T131" i="14"/>
  <c r="U131" i="14"/>
  <c r="X131" i="14"/>
  <c r="I132" i="14"/>
  <c r="Z132" i="14" s="1"/>
  <c r="J132" i="14"/>
  <c r="K132" i="14"/>
  <c r="L132" i="14"/>
  <c r="M132" i="14"/>
  <c r="T132" i="14"/>
  <c r="U132" i="14"/>
  <c r="X132" i="14"/>
  <c r="I133" i="14"/>
  <c r="Z133" i="14" s="1"/>
  <c r="J133" i="14"/>
  <c r="K133" i="14"/>
  <c r="L133" i="14"/>
  <c r="M133" i="14"/>
  <c r="T133" i="14"/>
  <c r="U133" i="14"/>
  <c r="X133" i="14"/>
  <c r="I134" i="14"/>
  <c r="Z134" i="14" s="1"/>
  <c r="J134" i="14"/>
  <c r="K134" i="14"/>
  <c r="L134" i="14"/>
  <c r="M134" i="14"/>
  <c r="T134" i="14"/>
  <c r="U134" i="14"/>
  <c r="X134" i="14"/>
  <c r="I135" i="14"/>
  <c r="Z135" i="14" s="1"/>
  <c r="AC135" i="14" s="1"/>
  <c r="J135" i="14"/>
  <c r="K135" i="14"/>
  <c r="L135" i="14"/>
  <c r="M135" i="14"/>
  <c r="T135" i="14"/>
  <c r="U135" i="14"/>
  <c r="X135" i="14"/>
  <c r="I136" i="14"/>
  <c r="Z136" i="14" s="1"/>
  <c r="J136" i="14"/>
  <c r="K136" i="14"/>
  <c r="Q136" i="14" s="1"/>
  <c r="L136" i="14"/>
  <c r="M136" i="14"/>
  <c r="T136" i="14"/>
  <c r="U136" i="14"/>
  <c r="V136" i="14"/>
  <c r="W136" i="14" s="1"/>
  <c r="X136" i="14"/>
  <c r="I137" i="14"/>
  <c r="Z137" i="14" s="1"/>
  <c r="J137" i="14"/>
  <c r="K137" i="14"/>
  <c r="L137" i="14"/>
  <c r="M137" i="14"/>
  <c r="T137" i="14"/>
  <c r="U137" i="14"/>
  <c r="V137" i="14"/>
  <c r="W137" i="14"/>
  <c r="X137" i="14"/>
  <c r="I138" i="14"/>
  <c r="Z138" i="14" s="1"/>
  <c r="J138" i="14"/>
  <c r="K138" i="14"/>
  <c r="Q138" i="14" s="1"/>
  <c r="L138" i="14"/>
  <c r="M138" i="14"/>
  <c r="T138" i="14"/>
  <c r="U138" i="14"/>
  <c r="X138" i="14"/>
  <c r="I139" i="14"/>
  <c r="Z139" i="14" s="1"/>
  <c r="J139" i="14"/>
  <c r="K139" i="14"/>
  <c r="L139" i="14"/>
  <c r="M139" i="14"/>
  <c r="T139" i="14"/>
  <c r="U139" i="14"/>
  <c r="V139" i="14" s="1"/>
  <c r="W139" i="14" s="1"/>
  <c r="X139" i="14"/>
  <c r="I140" i="14"/>
  <c r="Z140" i="14" s="1"/>
  <c r="J140" i="14"/>
  <c r="K140" i="14"/>
  <c r="R140" i="14" s="1"/>
  <c r="P140" i="14" s="1"/>
  <c r="L140" i="14"/>
  <c r="M140" i="14"/>
  <c r="T140" i="14"/>
  <c r="V140" i="14" s="1"/>
  <c r="W140" i="14" s="1"/>
  <c r="U140" i="14"/>
  <c r="X140" i="14"/>
  <c r="I141" i="14"/>
  <c r="Z141" i="14" s="1"/>
  <c r="J141" i="14"/>
  <c r="K141" i="14"/>
  <c r="R141" i="14" s="1"/>
  <c r="P141" i="14" s="1"/>
  <c r="L141" i="14"/>
  <c r="M141" i="14"/>
  <c r="T141" i="14"/>
  <c r="V141" i="14" s="1"/>
  <c r="W141" i="14" s="1"/>
  <c r="U141" i="14"/>
  <c r="X141" i="14"/>
  <c r="I142" i="14"/>
  <c r="J142" i="14"/>
  <c r="K142" i="14"/>
  <c r="L142" i="14"/>
  <c r="M142" i="14"/>
  <c r="T142" i="14"/>
  <c r="V142" i="14" s="1"/>
  <c r="W142" i="14" s="1"/>
  <c r="U142" i="14"/>
  <c r="X142" i="14"/>
  <c r="Z142" i="14"/>
  <c r="AC142" i="14" s="1"/>
  <c r="I143" i="14"/>
  <c r="Z143" i="14" s="1"/>
  <c r="J143" i="14"/>
  <c r="K143" i="14"/>
  <c r="L143" i="14"/>
  <c r="M143" i="14"/>
  <c r="T143" i="14"/>
  <c r="U143" i="14"/>
  <c r="X143" i="14"/>
  <c r="I144" i="14"/>
  <c r="Z144" i="14" s="1"/>
  <c r="J144" i="14"/>
  <c r="K144" i="14"/>
  <c r="L144" i="14"/>
  <c r="M144" i="14"/>
  <c r="T144" i="14"/>
  <c r="U144" i="14"/>
  <c r="X144" i="14"/>
  <c r="I145" i="14"/>
  <c r="Z145" i="14" s="1"/>
  <c r="J145" i="14"/>
  <c r="K145" i="14"/>
  <c r="Q145" i="14" s="1"/>
  <c r="L145" i="14"/>
  <c r="M145" i="14"/>
  <c r="T145" i="14"/>
  <c r="V145" i="14" s="1"/>
  <c r="W145" i="14" s="1"/>
  <c r="Y145" i="14" s="1"/>
  <c r="U145" i="14"/>
  <c r="X145" i="14"/>
  <c r="I146" i="14"/>
  <c r="Z146" i="14" s="1"/>
  <c r="J146" i="14"/>
  <c r="K146" i="14"/>
  <c r="R146" i="14" s="1"/>
  <c r="P146" i="14" s="1"/>
  <c r="L146" i="14"/>
  <c r="M146" i="14"/>
  <c r="T146" i="14"/>
  <c r="U146" i="14"/>
  <c r="X146" i="14"/>
  <c r="I147" i="14"/>
  <c r="Z147" i="14" s="1"/>
  <c r="J147" i="14"/>
  <c r="K147" i="14"/>
  <c r="L147" i="14"/>
  <c r="M147" i="14"/>
  <c r="T147" i="14"/>
  <c r="U147" i="14"/>
  <c r="X147" i="14"/>
  <c r="I148" i="14"/>
  <c r="Z148" i="14" s="1"/>
  <c r="J148" i="14"/>
  <c r="K148" i="14"/>
  <c r="L148" i="14"/>
  <c r="M148" i="14"/>
  <c r="T148" i="14"/>
  <c r="U148" i="14"/>
  <c r="X148" i="14"/>
  <c r="I149" i="14"/>
  <c r="Z149" i="14" s="1"/>
  <c r="AC149" i="14" s="1"/>
  <c r="J149" i="14"/>
  <c r="K149" i="14"/>
  <c r="L149" i="14"/>
  <c r="M149" i="14"/>
  <c r="T149" i="14"/>
  <c r="U149" i="14"/>
  <c r="X149" i="14"/>
  <c r="I150" i="14"/>
  <c r="Z150" i="14" s="1"/>
  <c r="J150" i="14"/>
  <c r="K150" i="14"/>
  <c r="Q150" i="14" s="1"/>
  <c r="L150" i="14"/>
  <c r="M150" i="14"/>
  <c r="T150" i="14"/>
  <c r="V150" i="14" s="1"/>
  <c r="W150" i="14" s="1"/>
  <c r="U150" i="14"/>
  <c r="X150" i="14"/>
  <c r="I151" i="14"/>
  <c r="J151" i="14"/>
  <c r="K151" i="14"/>
  <c r="Q151" i="14" s="1"/>
  <c r="L151" i="14"/>
  <c r="M151" i="14"/>
  <c r="T151" i="14"/>
  <c r="U151" i="14"/>
  <c r="X151" i="14"/>
  <c r="Z151" i="14"/>
  <c r="AC151" i="14" s="1"/>
  <c r="I152" i="14"/>
  <c r="Z152" i="14" s="1"/>
  <c r="J152" i="14"/>
  <c r="K152" i="14"/>
  <c r="L152" i="14"/>
  <c r="M152" i="14"/>
  <c r="T152" i="14"/>
  <c r="U152" i="14"/>
  <c r="V152" i="14" s="1"/>
  <c r="W152" i="14" s="1"/>
  <c r="X152" i="14"/>
  <c r="I153" i="14"/>
  <c r="Z153" i="14" s="1"/>
  <c r="J153" i="14"/>
  <c r="K153" i="14"/>
  <c r="L153" i="14"/>
  <c r="M153" i="14"/>
  <c r="T153" i="14"/>
  <c r="U153" i="14"/>
  <c r="X153" i="14"/>
  <c r="I154" i="14"/>
  <c r="Z154" i="14" s="1"/>
  <c r="AC154" i="14" s="1"/>
  <c r="J154" i="14"/>
  <c r="K154" i="14"/>
  <c r="L154" i="14"/>
  <c r="M154" i="14"/>
  <c r="T154" i="14"/>
  <c r="U154" i="14"/>
  <c r="V154" i="14" s="1"/>
  <c r="W154" i="14" s="1"/>
  <c r="X154" i="14"/>
  <c r="I155" i="14"/>
  <c r="Z155" i="14" s="1"/>
  <c r="J155" i="14"/>
  <c r="K155" i="14"/>
  <c r="L155" i="14"/>
  <c r="M155" i="14"/>
  <c r="T155" i="14"/>
  <c r="U155" i="14"/>
  <c r="X155" i="14"/>
  <c r="I156" i="14"/>
  <c r="Z156" i="14" s="1"/>
  <c r="J156" i="14"/>
  <c r="K156" i="14"/>
  <c r="Q156" i="14" s="1"/>
  <c r="L156" i="14"/>
  <c r="M156" i="14"/>
  <c r="T156" i="14"/>
  <c r="U156" i="14"/>
  <c r="V156" i="14" s="1"/>
  <c r="W156" i="14" s="1"/>
  <c r="X156" i="14"/>
  <c r="I157" i="14"/>
  <c r="Z157" i="14" s="1"/>
  <c r="J157" i="14"/>
  <c r="K157" i="14"/>
  <c r="R157" i="14" s="1"/>
  <c r="P157" i="14" s="1"/>
  <c r="L157" i="14"/>
  <c r="M157" i="14"/>
  <c r="T157" i="14"/>
  <c r="U157" i="14"/>
  <c r="X157" i="14"/>
  <c r="I158" i="14"/>
  <c r="Z158" i="14" s="1"/>
  <c r="AC158" i="14" s="1"/>
  <c r="J158" i="14"/>
  <c r="K158" i="14"/>
  <c r="Q158" i="14" s="1"/>
  <c r="L158" i="14"/>
  <c r="M158" i="14"/>
  <c r="T158" i="14"/>
  <c r="U158" i="14"/>
  <c r="V158" i="14" s="1"/>
  <c r="W158" i="14" s="1"/>
  <c r="Y158" i="14" s="1"/>
  <c r="AA158" i="14" s="1"/>
  <c r="AB158" i="14" s="1"/>
  <c r="X158" i="14"/>
  <c r="I159" i="14"/>
  <c r="Z159" i="14" s="1"/>
  <c r="J159" i="14"/>
  <c r="K159" i="14"/>
  <c r="L159" i="14"/>
  <c r="M159" i="14"/>
  <c r="T159" i="14"/>
  <c r="U159" i="14"/>
  <c r="X159" i="14"/>
  <c r="I160" i="14"/>
  <c r="Z160" i="14" s="1"/>
  <c r="AC160" i="14" s="1"/>
  <c r="J160" i="14"/>
  <c r="K160" i="14"/>
  <c r="R160" i="14" s="1"/>
  <c r="P160" i="14" s="1"/>
  <c r="L160" i="14"/>
  <c r="M160" i="14"/>
  <c r="T160" i="14"/>
  <c r="U160" i="14"/>
  <c r="X160" i="14"/>
  <c r="I161" i="14"/>
  <c r="Z161" i="14" s="1"/>
  <c r="J161" i="14"/>
  <c r="K161" i="14"/>
  <c r="L161" i="14"/>
  <c r="M161" i="14"/>
  <c r="T161" i="14"/>
  <c r="U161" i="14"/>
  <c r="X161" i="14"/>
  <c r="I162" i="14"/>
  <c r="Z162" i="14" s="1"/>
  <c r="AC162" i="14" s="1"/>
  <c r="J162" i="14"/>
  <c r="K162" i="14"/>
  <c r="L162" i="14"/>
  <c r="M162" i="14"/>
  <c r="T162" i="14"/>
  <c r="U162" i="14"/>
  <c r="X162" i="14"/>
  <c r="I163" i="14"/>
  <c r="Z163" i="14" s="1"/>
  <c r="J163" i="14"/>
  <c r="K163" i="14"/>
  <c r="Q163" i="14" s="1"/>
  <c r="L163" i="14"/>
  <c r="M163" i="14"/>
  <c r="T163" i="14"/>
  <c r="U163" i="14"/>
  <c r="X163" i="14"/>
  <c r="I164" i="14"/>
  <c r="Z164" i="14" s="1"/>
  <c r="AC164" i="14" s="1"/>
  <c r="J164" i="14"/>
  <c r="K164" i="14"/>
  <c r="L164" i="14"/>
  <c r="M164" i="14"/>
  <c r="T164" i="14"/>
  <c r="U164" i="14"/>
  <c r="X164" i="14"/>
  <c r="I165" i="14"/>
  <c r="Z165" i="14" s="1"/>
  <c r="J165" i="14"/>
  <c r="K165" i="14"/>
  <c r="Q165" i="14" s="1"/>
  <c r="L165" i="14"/>
  <c r="M165" i="14"/>
  <c r="T165" i="14"/>
  <c r="U165" i="14"/>
  <c r="V165" i="14"/>
  <c r="W165" i="14" s="1"/>
  <c r="X165" i="14"/>
  <c r="I166" i="14"/>
  <c r="J166" i="14"/>
  <c r="K166" i="14"/>
  <c r="L166" i="14"/>
  <c r="M166" i="14"/>
  <c r="T166" i="14"/>
  <c r="V166" i="14" s="1"/>
  <c r="W166" i="14" s="1"/>
  <c r="U166" i="14"/>
  <c r="X166" i="14"/>
  <c r="Z166" i="14"/>
  <c r="AC166" i="14" s="1"/>
  <c r="I167" i="14"/>
  <c r="Z167" i="14" s="1"/>
  <c r="J167" i="14"/>
  <c r="K167" i="14"/>
  <c r="L167" i="14"/>
  <c r="M167" i="14"/>
  <c r="T167" i="14"/>
  <c r="U167" i="14"/>
  <c r="V167" i="14"/>
  <c r="W167" i="14" s="1"/>
  <c r="X167" i="14"/>
  <c r="I168" i="14"/>
  <c r="Z168" i="14" s="1"/>
  <c r="J168" i="14"/>
  <c r="K168" i="14"/>
  <c r="L168" i="14"/>
  <c r="M168" i="14"/>
  <c r="T168" i="14"/>
  <c r="V168" i="14" s="1"/>
  <c r="W168" i="14" s="1"/>
  <c r="U168" i="14"/>
  <c r="X168" i="14"/>
  <c r="I169" i="14"/>
  <c r="Z169" i="14" s="1"/>
  <c r="J169" i="14"/>
  <c r="K169" i="14"/>
  <c r="L169" i="14"/>
  <c r="M169" i="14"/>
  <c r="T169" i="14"/>
  <c r="V169" i="14" s="1"/>
  <c r="W169" i="14" s="1"/>
  <c r="U169" i="14"/>
  <c r="X169" i="14"/>
  <c r="I170" i="14"/>
  <c r="Z170" i="14" s="1"/>
  <c r="J170" i="14"/>
  <c r="K170" i="14"/>
  <c r="L170" i="14"/>
  <c r="M170" i="14"/>
  <c r="T170" i="14"/>
  <c r="U170" i="14"/>
  <c r="V170" i="14"/>
  <c r="W170" i="14" s="1"/>
  <c r="X170" i="14"/>
  <c r="I171" i="14"/>
  <c r="Z171" i="14" s="1"/>
  <c r="AC171" i="14" s="1"/>
  <c r="J171" i="14"/>
  <c r="K171" i="14"/>
  <c r="Q171" i="14" s="1"/>
  <c r="L171" i="14"/>
  <c r="M171" i="14"/>
  <c r="T171" i="14"/>
  <c r="U171" i="14"/>
  <c r="X171" i="14"/>
  <c r="I172" i="14"/>
  <c r="Z172" i="14" s="1"/>
  <c r="J172" i="14"/>
  <c r="K172" i="14"/>
  <c r="Q172" i="14" s="1"/>
  <c r="L172" i="14"/>
  <c r="M172" i="14"/>
  <c r="T172" i="14"/>
  <c r="U172" i="14"/>
  <c r="X172" i="14"/>
  <c r="I173" i="14"/>
  <c r="Z173" i="14" s="1"/>
  <c r="AC173" i="14" s="1"/>
  <c r="J173" i="14"/>
  <c r="K173" i="14"/>
  <c r="Q173" i="14" s="1"/>
  <c r="L173" i="14"/>
  <c r="M173" i="14"/>
  <c r="T173" i="14"/>
  <c r="U173" i="14"/>
  <c r="X173" i="14"/>
  <c r="I174" i="14"/>
  <c r="Z174" i="14" s="1"/>
  <c r="J174" i="14"/>
  <c r="K174" i="14"/>
  <c r="R174" i="14" s="1"/>
  <c r="P174" i="14" s="1"/>
  <c r="L174" i="14"/>
  <c r="M174" i="14"/>
  <c r="T174" i="14"/>
  <c r="U174" i="14"/>
  <c r="X174" i="14"/>
  <c r="I175" i="14"/>
  <c r="Z175" i="14" s="1"/>
  <c r="J175" i="14"/>
  <c r="K175" i="14"/>
  <c r="L175" i="14"/>
  <c r="M175" i="14"/>
  <c r="T175" i="14"/>
  <c r="U175" i="14"/>
  <c r="V175" i="14"/>
  <c r="W175" i="14" s="1"/>
  <c r="X175" i="14"/>
  <c r="I176" i="14"/>
  <c r="Z176" i="14" s="1"/>
  <c r="J176" i="14"/>
  <c r="K176" i="14"/>
  <c r="L176" i="14"/>
  <c r="M176" i="14"/>
  <c r="T176" i="14"/>
  <c r="U176" i="14"/>
  <c r="X176" i="14"/>
  <c r="I177" i="14"/>
  <c r="Z177" i="14" s="1"/>
  <c r="J177" i="14"/>
  <c r="K177" i="14"/>
  <c r="L177" i="14"/>
  <c r="M177" i="14"/>
  <c r="T177" i="14"/>
  <c r="U177" i="14"/>
  <c r="X177" i="14"/>
  <c r="I178" i="14"/>
  <c r="Z178" i="14" s="1"/>
  <c r="J178" i="14"/>
  <c r="K178" i="14"/>
  <c r="Q178" i="14" s="1"/>
  <c r="L178" i="14"/>
  <c r="M178" i="14"/>
  <c r="T178" i="14"/>
  <c r="U178" i="14"/>
  <c r="X178" i="14"/>
  <c r="I179" i="14"/>
  <c r="Z179" i="14" s="1"/>
  <c r="AC179" i="14" s="1"/>
  <c r="J179" i="14"/>
  <c r="K179" i="14"/>
  <c r="Q179" i="14" s="1"/>
  <c r="L179" i="14"/>
  <c r="M179" i="14"/>
  <c r="T179" i="14"/>
  <c r="U179" i="14"/>
  <c r="X179" i="14"/>
  <c r="I180" i="14"/>
  <c r="Z180" i="14" s="1"/>
  <c r="J180" i="14"/>
  <c r="K180" i="14"/>
  <c r="L180" i="14"/>
  <c r="M180" i="14"/>
  <c r="T180" i="14"/>
  <c r="U180" i="14"/>
  <c r="V180" i="14"/>
  <c r="W180" i="14"/>
  <c r="X180" i="14"/>
  <c r="I181" i="14"/>
  <c r="Z181" i="14" s="1"/>
  <c r="J181" i="14"/>
  <c r="K181" i="14"/>
  <c r="L181" i="14"/>
  <c r="M181" i="14"/>
  <c r="T181" i="14"/>
  <c r="U181" i="14"/>
  <c r="X181" i="14"/>
  <c r="I182" i="14"/>
  <c r="Z182" i="14" s="1"/>
  <c r="J182" i="14"/>
  <c r="K182" i="14"/>
  <c r="L182" i="14"/>
  <c r="M182" i="14"/>
  <c r="T182" i="14"/>
  <c r="U182" i="14"/>
  <c r="X182" i="14"/>
  <c r="I183" i="14"/>
  <c r="Z183" i="14" s="1"/>
  <c r="J183" i="14"/>
  <c r="K183" i="14"/>
  <c r="R183" i="14" s="1"/>
  <c r="P183" i="14" s="1"/>
  <c r="L183" i="14"/>
  <c r="M183" i="14"/>
  <c r="T183" i="14"/>
  <c r="U183" i="14"/>
  <c r="X183" i="14"/>
  <c r="I184" i="14"/>
  <c r="Z184" i="14" s="1"/>
  <c r="J184" i="14"/>
  <c r="K184" i="14"/>
  <c r="R184" i="14" s="1"/>
  <c r="P184" i="14" s="1"/>
  <c r="L184" i="14"/>
  <c r="M184" i="14"/>
  <c r="T184" i="14"/>
  <c r="U184" i="14"/>
  <c r="X184" i="14"/>
  <c r="I185" i="14"/>
  <c r="Z185" i="14" s="1"/>
  <c r="J185" i="14"/>
  <c r="K185" i="14"/>
  <c r="R185" i="14" s="1"/>
  <c r="P185" i="14" s="1"/>
  <c r="L185" i="14"/>
  <c r="M185" i="14"/>
  <c r="T185" i="14"/>
  <c r="U185" i="14"/>
  <c r="X185" i="14"/>
  <c r="I186" i="14"/>
  <c r="Z186" i="14" s="1"/>
  <c r="J186" i="14"/>
  <c r="K186" i="14"/>
  <c r="L186" i="14"/>
  <c r="M186" i="14"/>
  <c r="T186" i="14"/>
  <c r="V186" i="14" s="1"/>
  <c r="W186" i="14" s="1"/>
  <c r="U186" i="14"/>
  <c r="X186" i="14"/>
  <c r="I187" i="14"/>
  <c r="Z187" i="14" s="1"/>
  <c r="J187" i="14"/>
  <c r="K187" i="14"/>
  <c r="L187" i="14"/>
  <c r="M187" i="14"/>
  <c r="T187" i="14"/>
  <c r="U187" i="14"/>
  <c r="V187" i="14" s="1"/>
  <c r="W187" i="14" s="1"/>
  <c r="X187" i="14"/>
  <c r="I188" i="14"/>
  <c r="Z188" i="14" s="1"/>
  <c r="J188" i="14"/>
  <c r="K188" i="14"/>
  <c r="R188" i="14" s="1"/>
  <c r="P188" i="14" s="1"/>
  <c r="L188" i="14"/>
  <c r="M188" i="14"/>
  <c r="T188" i="14"/>
  <c r="U188" i="14"/>
  <c r="X188" i="14"/>
  <c r="I189" i="14"/>
  <c r="Z189" i="14" s="1"/>
  <c r="J189" i="14"/>
  <c r="K189" i="14"/>
  <c r="L189" i="14"/>
  <c r="M189" i="14"/>
  <c r="T189" i="14"/>
  <c r="U189" i="14"/>
  <c r="X189" i="14"/>
  <c r="I190" i="14"/>
  <c r="Z190" i="14" s="1"/>
  <c r="J190" i="14"/>
  <c r="K190" i="14"/>
  <c r="L190" i="14"/>
  <c r="M190" i="14"/>
  <c r="T190" i="14"/>
  <c r="V190" i="14" s="1"/>
  <c r="W190" i="14" s="1"/>
  <c r="U190" i="14"/>
  <c r="X190" i="14"/>
  <c r="I191" i="14"/>
  <c r="Z191" i="14" s="1"/>
  <c r="J191" i="14"/>
  <c r="K191" i="14"/>
  <c r="L191" i="14"/>
  <c r="M191" i="14"/>
  <c r="T191" i="14"/>
  <c r="U191" i="14"/>
  <c r="X191" i="14"/>
  <c r="I192" i="14"/>
  <c r="Z192" i="14" s="1"/>
  <c r="J192" i="14"/>
  <c r="K192" i="14"/>
  <c r="L192" i="14"/>
  <c r="M192" i="14"/>
  <c r="T192" i="14"/>
  <c r="U192" i="14"/>
  <c r="X192" i="14"/>
  <c r="I193" i="14"/>
  <c r="Z193" i="14" s="1"/>
  <c r="J193" i="14"/>
  <c r="K193" i="14"/>
  <c r="Q193" i="14" s="1"/>
  <c r="L193" i="14"/>
  <c r="M193" i="14"/>
  <c r="T193" i="14"/>
  <c r="V193" i="14" s="1"/>
  <c r="W193" i="14" s="1"/>
  <c r="U193" i="14"/>
  <c r="X193" i="14"/>
  <c r="I194" i="14"/>
  <c r="Z194" i="14" s="1"/>
  <c r="AC194" i="14" s="1"/>
  <c r="J194" i="14"/>
  <c r="K194" i="14"/>
  <c r="L194" i="14"/>
  <c r="M194" i="14"/>
  <c r="T194" i="14"/>
  <c r="V194" i="14" s="1"/>
  <c r="W194" i="14" s="1"/>
  <c r="U194" i="14"/>
  <c r="X194" i="14"/>
  <c r="I195" i="14"/>
  <c r="Z195" i="14" s="1"/>
  <c r="J195" i="14"/>
  <c r="K195" i="14"/>
  <c r="L195" i="14"/>
  <c r="M195" i="14"/>
  <c r="T195" i="14"/>
  <c r="V195" i="14" s="1"/>
  <c r="W195" i="14" s="1"/>
  <c r="U195" i="14"/>
  <c r="X195" i="14"/>
  <c r="I196" i="14"/>
  <c r="Z196" i="14" s="1"/>
  <c r="J196" i="14"/>
  <c r="K196" i="14"/>
  <c r="L196" i="14"/>
  <c r="M196" i="14"/>
  <c r="T196" i="14"/>
  <c r="U196" i="14"/>
  <c r="V196" i="14" s="1"/>
  <c r="W196" i="14" s="1"/>
  <c r="X196" i="14"/>
  <c r="I197" i="14"/>
  <c r="Z197" i="14" s="1"/>
  <c r="J197" i="14"/>
  <c r="K197" i="14"/>
  <c r="Q197" i="14" s="1"/>
  <c r="L197" i="14"/>
  <c r="M197" i="14"/>
  <c r="T197" i="14"/>
  <c r="U197" i="14"/>
  <c r="X197" i="14"/>
  <c r="I198" i="14"/>
  <c r="Z198" i="14" s="1"/>
  <c r="J198" i="14"/>
  <c r="K198" i="14"/>
  <c r="Q198" i="14" s="1"/>
  <c r="L198" i="14"/>
  <c r="M198" i="14"/>
  <c r="T198" i="14"/>
  <c r="U198" i="14"/>
  <c r="X198" i="14"/>
  <c r="I199" i="14"/>
  <c r="Z199" i="14" s="1"/>
  <c r="AC199" i="14" s="1"/>
  <c r="J199" i="14"/>
  <c r="K199" i="14"/>
  <c r="Q199" i="14" s="1"/>
  <c r="L199" i="14"/>
  <c r="M199" i="14"/>
  <c r="T199" i="14"/>
  <c r="U199" i="14"/>
  <c r="X199" i="14"/>
  <c r="I200" i="14"/>
  <c r="Z200" i="14" s="1"/>
  <c r="AC200" i="14" s="1"/>
  <c r="J200" i="14"/>
  <c r="K200" i="14"/>
  <c r="R200" i="14" s="1"/>
  <c r="P200" i="14" s="1"/>
  <c r="L200" i="14"/>
  <c r="M200" i="14"/>
  <c r="T200" i="14"/>
  <c r="V200" i="14" s="1"/>
  <c r="W200" i="14" s="1"/>
  <c r="U200" i="14"/>
  <c r="X200" i="14"/>
  <c r="I201" i="14"/>
  <c r="Z201" i="14" s="1"/>
  <c r="J201" i="14"/>
  <c r="K201" i="14"/>
  <c r="L201" i="14"/>
  <c r="M201" i="14"/>
  <c r="T201" i="14"/>
  <c r="U201" i="14"/>
  <c r="V201" i="14" s="1"/>
  <c r="W201" i="14" s="1"/>
  <c r="X201" i="14"/>
  <c r="I202" i="14"/>
  <c r="Z202" i="14" s="1"/>
  <c r="AC202" i="14" s="1"/>
  <c r="J202" i="14"/>
  <c r="K202" i="14"/>
  <c r="Q202" i="14" s="1"/>
  <c r="L202" i="14"/>
  <c r="M202" i="14"/>
  <c r="T202" i="14"/>
  <c r="U202" i="14"/>
  <c r="X202" i="14"/>
  <c r="I203" i="14"/>
  <c r="Z203" i="14" s="1"/>
  <c r="AC203" i="14" s="1"/>
  <c r="J203" i="14"/>
  <c r="K203" i="14"/>
  <c r="R203" i="14" s="1"/>
  <c r="P203" i="14" s="1"/>
  <c r="L203" i="14"/>
  <c r="M203" i="14"/>
  <c r="T203" i="14"/>
  <c r="U203" i="14"/>
  <c r="X203" i="14"/>
  <c r="I204" i="14"/>
  <c r="Z204" i="14" s="1"/>
  <c r="AC204" i="14" s="1"/>
  <c r="J204" i="14"/>
  <c r="K204" i="14"/>
  <c r="R204" i="14" s="1"/>
  <c r="P204" i="14" s="1"/>
  <c r="L204" i="14"/>
  <c r="M204" i="14"/>
  <c r="T204" i="14"/>
  <c r="U204" i="14"/>
  <c r="X204" i="14"/>
  <c r="I205" i="14"/>
  <c r="Z205" i="14" s="1"/>
  <c r="AC205" i="14" s="1"/>
  <c r="J205" i="14"/>
  <c r="K205" i="14"/>
  <c r="R205" i="14" s="1"/>
  <c r="P205" i="14" s="1"/>
  <c r="L205" i="14"/>
  <c r="M205" i="14"/>
  <c r="T205" i="14"/>
  <c r="U205" i="14"/>
  <c r="V205" i="14"/>
  <c r="W205" i="14" s="1"/>
  <c r="X205" i="14"/>
  <c r="I206" i="14"/>
  <c r="J206" i="14"/>
  <c r="K206" i="14"/>
  <c r="L206" i="14"/>
  <c r="M206" i="14"/>
  <c r="T206" i="14"/>
  <c r="U206" i="14"/>
  <c r="X206" i="14"/>
  <c r="Z206" i="14"/>
  <c r="I207" i="14"/>
  <c r="Z207" i="14" s="1"/>
  <c r="J207" i="14"/>
  <c r="K207" i="14"/>
  <c r="Q207" i="14" s="1"/>
  <c r="L207" i="14"/>
  <c r="M207" i="14"/>
  <c r="T207" i="14"/>
  <c r="U207" i="14"/>
  <c r="V207" i="14"/>
  <c r="W207" i="14" s="1"/>
  <c r="X207" i="14"/>
  <c r="I208" i="14"/>
  <c r="Z208" i="14" s="1"/>
  <c r="AC208" i="14" s="1"/>
  <c r="J208" i="14"/>
  <c r="K208" i="14"/>
  <c r="R208" i="14" s="1"/>
  <c r="P208" i="14" s="1"/>
  <c r="L208" i="14"/>
  <c r="M208" i="14"/>
  <c r="T208" i="14"/>
  <c r="U208" i="14"/>
  <c r="X208" i="14"/>
  <c r="I209" i="14"/>
  <c r="Z209" i="14" s="1"/>
  <c r="AC209" i="14" s="1"/>
  <c r="J209" i="14"/>
  <c r="K209" i="14"/>
  <c r="L209" i="14"/>
  <c r="M209" i="14"/>
  <c r="T209" i="14"/>
  <c r="U209" i="14"/>
  <c r="X209" i="14"/>
  <c r="I210" i="14"/>
  <c r="Z210" i="14" s="1"/>
  <c r="AC210" i="14" s="1"/>
  <c r="J210" i="14"/>
  <c r="K210" i="14"/>
  <c r="Q210" i="14" s="1"/>
  <c r="L210" i="14"/>
  <c r="M210" i="14"/>
  <c r="T210" i="14"/>
  <c r="V210" i="14" s="1"/>
  <c r="W210" i="14" s="1"/>
  <c r="U210" i="14"/>
  <c r="X210" i="14"/>
  <c r="I211" i="14"/>
  <c r="Z211" i="14" s="1"/>
  <c r="J211" i="14"/>
  <c r="K211" i="14"/>
  <c r="L211" i="14"/>
  <c r="M211" i="14"/>
  <c r="T211" i="14"/>
  <c r="U211" i="14"/>
  <c r="V211" i="14"/>
  <c r="W211" i="14"/>
  <c r="X211" i="14"/>
  <c r="I212" i="14"/>
  <c r="Z212" i="14" s="1"/>
  <c r="AC212" i="14" s="1"/>
  <c r="J212" i="14"/>
  <c r="K212" i="14"/>
  <c r="Q212" i="14" s="1"/>
  <c r="L212" i="14"/>
  <c r="M212" i="14"/>
  <c r="T212" i="14"/>
  <c r="U212" i="14"/>
  <c r="X212" i="14"/>
  <c r="I213" i="14"/>
  <c r="Z213" i="14" s="1"/>
  <c r="AC213" i="14" s="1"/>
  <c r="J213" i="14"/>
  <c r="K213" i="14"/>
  <c r="Q213" i="14" s="1"/>
  <c r="L213" i="14"/>
  <c r="M213" i="14"/>
  <c r="T213" i="14"/>
  <c r="U213" i="14"/>
  <c r="X213" i="14"/>
  <c r="I214" i="14"/>
  <c r="Z214" i="14" s="1"/>
  <c r="AC214" i="14" s="1"/>
  <c r="J214" i="14"/>
  <c r="K214" i="14"/>
  <c r="Q214" i="14" s="1"/>
  <c r="L214" i="14"/>
  <c r="M214" i="14"/>
  <c r="T214" i="14"/>
  <c r="V214" i="14" s="1"/>
  <c r="W214" i="14" s="1"/>
  <c r="U214" i="14"/>
  <c r="X214" i="14"/>
  <c r="I215" i="14"/>
  <c r="J215" i="14"/>
  <c r="K215" i="14"/>
  <c r="R215" i="14" s="1"/>
  <c r="P215" i="14" s="1"/>
  <c r="L215" i="14"/>
  <c r="M215" i="14"/>
  <c r="T215" i="14"/>
  <c r="U215" i="14"/>
  <c r="X215" i="14"/>
  <c r="Z215" i="14"/>
  <c r="AC215" i="14" s="1"/>
  <c r="I216" i="14"/>
  <c r="Z216" i="14" s="1"/>
  <c r="J216" i="14"/>
  <c r="K216" i="14"/>
  <c r="L216" i="14"/>
  <c r="M216" i="14"/>
  <c r="T216" i="14"/>
  <c r="U216" i="14"/>
  <c r="X216" i="14"/>
  <c r="I217" i="14"/>
  <c r="Z217" i="14" s="1"/>
  <c r="AC217" i="14" s="1"/>
  <c r="J217" i="14"/>
  <c r="K217" i="14"/>
  <c r="Q217" i="14" s="1"/>
  <c r="L217" i="14"/>
  <c r="M217" i="14"/>
  <c r="T217" i="14"/>
  <c r="V217" i="14" s="1"/>
  <c r="W217" i="14" s="1"/>
  <c r="U217" i="14"/>
  <c r="X217" i="14"/>
  <c r="I218" i="14"/>
  <c r="Z218" i="14" s="1"/>
  <c r="AC218" i="14" s="1"/>
  <c r="J218" i="14"/>
  <c r="K218" i="14"/>
  <c r="L218" i="14"/>
  <c r="M218" i="14"/>
  <c r="T218" i="14"/>
  <c r="V218" i="14" s="1"/>
  <c r="W218" i="14" s="1"/>
  <c r="Y218" i="14" s="1"/>
  <c r="U218" i="14"/>
  <c r="X218" i="14"/>
  <c r="I219" i="14"/>
  <c r="Z219" i="14" s="1"/>
  <c r="J219" i="14"/>
  <c r="K219" i="14"/>
  <c r="Q219" i="14" s="1"/>
  <c r="L219" i="14"/>
  <c r="M219" i="14"/>
  <c r="T219" i="14"/>
  <c r="U219" i="14"/>
  <c r="X219" i="14"/>
  <c r="I220" i="14"/>
  <c r="Z220" i="14" s="1"/>
  <c r="AC220" i="14" s="1"/>
  <c r="J220" i="14"/>
  <c r="K220" i="14"/>
  <c r="Q220" i="14" s="1"/>
  <c r="L220" i="14"/>
  <c r="M220" i="14"/>
  <c r="T220" i="14"/>
  <c r="U220" i="14"/>
  <c r="X220" i="14"/>
  <c r="I221" i="14"/>
  <c r="Z221" i="14" s="1"/>
  <c r="AC221" i="14" s="1"/>
  <c r="J221" i="14"/>
  <c r="K221" i="14"/>
  <c r="L221" i="14"/>
  <c r="M221" i="14"/>
  <c r="T221" i="14"/>
  <c r="U221" i="14"/>
  <c r="X221" i="14"/>
  <c r="I222" i="14"/>
  <c r="Z222" i="14" s="1"/>
  <c r="AC222" i="14" s="1"/>
  <c r="J222" i="14"/>
  <c r="K222" i="14"/>
  <c r="Q222" i="14" s="1"/>
  <c r="L222" i="14"/>
  <c r="M222" i="14"/>
  <c r="T222" i="14"/>
  <c r="U222" i="14"/>
  <c r="V222" i="14"/>
  <c r="W222" i="14" s="1"/>
  <c r="X222" i="14"/>
  <c r="I223" i="14"/>
  <c r="Z223" i="14" s="1"/>
  <c r="AC223" i="14" s="1"/>
  <c r="J223" i="14"/>
  <c r="K223" i="14"/>
  <c r="Q223" i="14" s="1"/>
  <c r="L223" i="14"/>
  <c r="M223" i="14"/>
  <c r="T223" i="14"/>
  <c r="U223" i="14"/>
  <c r="X223" i="14"/>
  <c r="I224" i="14"/>
  <c r="Z224" i="14" s="1"/>
  <c r="AC224" i="14" s="1"/>
  <c r="J224" i="14"/>
  <c r="K224" i="14"/>
  <c r="Q224" i="14" s="1"/>
  <c r="L224" i="14"/>
  <c r="M224" i="14"/>
  <c r="T224" i="14"/>
  <c r="U224" i="14"/>
  <c r="X224" i="14"/>
  <c r="I225" i="14"/>
  <c r="J225" i="14"/>
  <c r="K225" i="14"/>
  <c r="R225" i="14" s="1"/>
  <c r="P225" i="14" s="1"/>
  <c r="L225" i="14"/>
  <c r="M225" i="14"/>
  <c r="T225" i="14"/>
  <c r="U225" i="14"/>
  <c r="V225" i="14" s="1"/>
  <c r="W225" i="14" s="1"/>
  <c r="Y225" i="14" s="1"/>
  <c r="AA225" i="14" s="1"/>
  <c r="AB225" i="14" s="1"/>
  <c r="X225" i="14"/>
  <c r="Z225" i="14"/>
  <c r="AC225" i="14" s="1"/>
  <c r="I226" i="14"/>
  <c r="Z226" i="14" s="1"/>
  <c r="J226" i="14"/>
  <c r="K226" i="14"/>
  <c r="L226" i="14"/>
  <c r="M226" i="14"/>
  <c r="T226" i="14"/>
  <c r="U226" i="14"/>
  <c r="V226" i="14"/>
  <c r="W226" i="14"/>
  <c r="X226" i="14"/>
  <c r="I227" i="14"/>
  <c r="Z227" i="14" s="1"/>
  <c r="AC227" i="14" s="1"/>
  <c r="J227" i="14"/>
  <c r="K227" i="14"/>
  <c r="Q227" i="14" s="1"/>
  <c r="L227" i="14"/>
  <c r="M227" i="14"/>
  <c r="T227" i="14"/>
  <c r="U227" i="14"/>
  <c r="X227" i="14"/>
  <c r="I228" i="14"/>
  <c r="Z228" i="14" s="1"/>
  <c r="J228" i="14"/>
  <c r="K228" i="14"/>
  <c r="R228" i="14" s="1"/>
  <c r="P228" i="14" s="1"/>
  <c r="L228" i="14"/>
  <c r="M228" i="14"/>
  <c r="Q228" i="14"/>
  <c r="T228" i="14"/>
  <c r="U228" i="14"/>
  <c r="X228" i="14"/>
  <c r="I229" i="14"/>
  <c r="Z229" i="14" s="1"/>
  <c r="J229" i="14"/>
  <c r="K229" i="14"/>
  <c r="R229" i="14" s="1"/>
  <c r="P229" i="14" s="1"/>
  <c r="L229" i="14"/>
  <c r="M229" i="14"/>
  <c r="T229" i="14"/>
  <c r="V229" i="14" s="1"/>
  <c r="W229" i="14" s="1"/>
  <c r="U229" i="14"/>
  <c r="X229" i="14"/>
  <c r="N230" i="14"/>
  <c r="O230" i="14" s="1"/>
  <c r="AC187" i="14" l="1"/>
  <c r="Y140" i="14"/>
  <c r="AA140" i="14" s="1"/>
  <c r="AB140" i="14" s="1"/>
  <c r="V138" i="14"/>
  <c r="W138" i="14" s="1"/>
  <c r="V117" i="14"/>
  <c r="W117" i="14" s="1"/>
  <c r="Y117" i="14" s="1"/>
  <c r="AC196" i="14"/>
  <c r="V176" i="14"/>
  <c r="W176" i="14" s="1"/>
  <c r="V163" i="14"/>
  <c r="W163" i="14" s="1"/>
  <c r="V161" i="14"/>
  <c r="W161" i="14" s="1"/>
  <c r="V157" i="14"/>
  <c r="W157" i="14" s="1"/>
  <c r="V155" i="14"/>
  <c r="W155" i="14" s="1"/>
  <c r="AC150" i="14"/>
  <c r="AC148" i="14"/>
  <c r="AC146" i="14"/>
  <c r="AC144" i="14"/>
  <c r="V134" i="14"/>
  <c r="W134" i="14" s="1"/>
  <c r="Y134" i="14" s="1"/>
  <c r="AA134" i="14" s="1"/>
  <c r="AB134" i="14" s="1"/>
  <c r="AD134" i="14" s="1"/>
  <c r="N134" i="14" s="1"/>
  <c r="O134" i="14" s="1"/>
  <c r="V132" i="14"/>
  <c r="W132" i="14" s="1"/>
  <c r="Y132" i="14" s="1"/>
  <c r="AA132" i="14" s="1"/>
  <c r="AB132" i="14" s="1"/>
  <c r="V130" i="14"/>
  <c r="W130" i="14" s="1"/>
  <c r="V113" i="14"/>
  <c r="W113" i="14" s="1"/>
  <c r="Y113" i="14" s="1"/>
  <c r="AA113" i="14" s="1"/>
  <c r="AB113" i="14" s="1"/>
  <c r="V74" i="14"/>
  <c r="W74" i="14" s="1"/>
  <c r="V151" i="14"/>
  <c r="W151" i="14" s="1"/>
  <c r="AC123" i="14"/>
  <c r="AC82" i="14"/>
  <c r="AC74" i="14"/>
  <c r="AC6" i="14"/>
  <c r="V199" i="14"/>
  <c r="W199" i="14" s="1"/>
  <c r="AC188" i="14"/>
  <c r="V149" i="14"/>
  <c r="W149" i="14" s="1"/>
  <c r="Y149" i="14" s="1"/>
  <c r="AA149" i="14" s="1"/>
  <c r="AB149" i="14" s="1"/>
  <c r="AD149" i="14" s="1"/>
  <c r="N149" i="14" s="1"/>
  <c r="AC121" i="14"/>
  <c r="AC119" i="14"/>
  <c r="AC100" i="14"/>
  <c r="V191" i="14"/>
  <c r="W191" i="14" s="1"/>
  <c r="Y191" i="14" s="1"/>
  <c r="AA191" i="14" s="1"/>
  <c r="AB191" i="14" s="1"/>
  <c r="AC186" i="14"/>
  <c r="V184" i="14"/>
  <c r="W184" i="14" s="1"/>
  <c r="V189" i="14"/>
  <c r="W189" i="14" s="1"/>
  <c r="AC180" i="14"/>
  <c r="AC178" i="14"/>
  <c r="AC165" i="14"/>
  <c r="AC161" i="14"/>
  <c r="AC159" i="14"/>
  <c r="AC155" i="14"/>
  <c r="AC136" i="14"/>
  <c r="AC134" i="14"/>
  <c r="V120" i="14"/>
  <c r="W120" i="14" s="1"/>
  <c r="Y120" i="14" s="1"/>
  <c r="AA120" i="14" s="1"/>
  <c r="AB120" i="14" s="1"/>
  <c r="AD120" i="14" s="1"/>
  <c r="N120" i="14" s="1"/>
  <c r="V185" i="14"/>
  <c r="W185" i="14" s="1"/>
  <c r="V181" i="14"/>
  <c r="W181" i="14" s="1"/>
  <c r="AC174" i="14"/>
  <c r="AC172" i="14"/>
  <c r="AC104" i="14"/>
  <c r="AC89" i="14"/>
  <c r="V36" i="14"/>
  <c r="W36" i="14" s="1"/>
  <c r="Y36" i="14" s="1"/>
  <c r="AA36" i="14" s="1"/>
  <c r="AB36" i="14" s="1"/>
  <c r="V61" i="14"/>
  <c r="W61" i="14" s="1"/>
  <c r="AD158" i="14"/>
  <c r="N158" i="14" s="1"/>
  <c r="AC126" i="14"/>
  <c r="AC124" i="14"/>
  <c r="AC5" i="14"/>
  <c r="V164" i="14"/>
  <c r="W164" i="14" s="1"/>
  <c r="AC145" i="14"/>
  <c r="V131" i="14"/>
  <c r="W131" i="14" s="1"/>
  <c r="Y131" i="14" s="1"/>
  <c r="AA131" i="14" s="1"/>
  <c r="AB131" i="14" s="1"/>
  <c r="AC96" i="14"/>
  <c r="V83" i="14"/>
  <c r="W83" i="14" s="1"/>
  <c r="Y83" i="14" s="1"/>
  <c r="AA83" i="14" s="1"/>
  <c r="AB83" i="14" s="1"/>
  <c r="AC65" i="14"/>
  <c r="AC195" i="14"/>
  <c r="AC193" i="14"/>
  <c r="V173" i="14"/>
  <c r="W173" i="14" s="1"/>
  <c r="V171" i="14"/>
  <c r="W171" i="14" s="1"/>
  <c r="AC141" i="14"/>
  <c r="AC122" i="14"/>
  <c r="V88" i="14"/>
  <c r="W88" i="14" s="1"/>
  <c r="AC189" i="14"/>
  <c r="AC139" i="14"/>
  <c r="AC120" i="14"/>
  <c r="AC118" i="14"/>
  <c r="V192" i="14"/>
  <c r="W192" i="14" s="1"/>
  <c r="AC185" i="14"/>
  <c r="AC183" i="14"/>
  <c r="V148" i="14"/>
  <c r="W148" i="14" s="1"/>
  <c r="V146" i="14"/>
  <c r="W146" i="14" s="1"/>
  <c r="Y146" i="14" s="1"/>
  <c r="AA146" i="14" s="1"/>
  <c r="AB146" i="14" s="1"/>
  <c r="AD146" i="14" s="1"/>
  <c r="N146" i="14" s="1"/>
  <c r="O146" i="14" s="1"/>
  <c r="V144" i="14"/>
  <c r="W144" i="14" s="1"/>
  <c r="V106" i="14"/>
  <c r="W106" i="14" s="1"/>
  <c r="Y106" i="14" s="1"/>
  <c r="AA106" i="14" s="1"/>
  <c r="AB106" i="14" s="1"/>
  <c r="AD106" i="14" s="1"/>
  <c r="N106" i="14" s="1"/>
  <c r="R224" i="14"/>
  <c r="P224" i="14" s="1"/>
  <c r="R227" i="14"/>
  <c r="P227" i="14" s="1"/>
  <c r="R124" i="14"/>
  <c r="P124" i="14" s="1"/>
  <c r="Q183" i="14"/>
  <c r="Q225" i="14"/>
  <c r="R150" i="14"/>
  <c r="P150" i="14" s="1"/>
  <c r="Y207" i="14"/>
  <c r="AA207" i="14" s="1"/>
  <c r="AB207" i="14" s="1"/>
  <c r="Y165" i="14"/>
  <c r="AA165" i="14" s="1"/>
  <c r="AB165" i="14" s="1"/>
  <c r="AA145" i="14"/>
  <c r="AB145" i="14" s="1"/>
  <c r="AD145" i="14" s="1"/>
  <c r="N145" i="14" s="1"/>
  <c r="Y210" i="14"/>
  <c r="Y168" i="14"/>
  <c r="AA168" i="14" s="1"/>
  <c r="AB168" i="14" s="1"/>
  <c r="Y163" i="14"/>
  <c r="AC133" i="14"/>
  <c r="Y185" i="14"/>
  <c r="AA185" i="14" s="1"/>
  <c r="AB185" i="14" s="1"/>
  <c r="AD185" i="14" s="1"/>
  <c r="N185" i="14" s="1"/>
  <c r="Y192" i="14"/>
  <c r="AA192" i="14" s="1"/>
  <c r="AB192" i="14" s="1"/>
  <c r="Y175" i="14"/>
  <c r="AA175" i="14" s="1"/>
  <c r="AB175" i="14" s="1"/>
  <c r="Y125" i="14"/>
  <c r="AA125" i="14" s="1"/>
  <c r="AB125" i="14" s="1"/>
  <c r="Y72" i="14"/>
  <c r="AA72" i="14" s="1"/>
  <c r="AB72" i="14" s="1"/>
  <c r="Y116" i="14"/>
  <c r="AA116" i="14" s="1"/>
  <c r="AB116" i="14" s="1"/>
  <c r="Y151" i="14"/>
  <c r="AA151" i="14" s="1"/>
  <c r="AB151" i="14" s="1"/>
  <c r="AD151" i="14" s="1"/>
  <c r="N151" i="14" s="1"/>
  <c r="Y166" i="14"/>
  <c r="AA166" i="14" s="1"/>
  <c r="AB166" i="14" s="1"/>
  <c r="AD166" i="14" s="1"/>
  <c r="N166" i="14" s="1"/>
  <c r="S166" i="14" s="1"/>
  <c r="Y169" i="14"/>
  <c r="AA169" i="14" s="1"/>
  <c r="AB169" i="14" s="1"/>
  <c r="Y200" i="14"/>
  <c r="AA200" i="14" s="1"/>
  <c r="AB200" i="14" s="1"/>
  <c r="AC128" i="14"/>
  <c r="AD225" i="14"/>
  <c r="N225" i="14" s="1"/>
  <c r="Y193" i="14"/>
  <c r="AA193" i="14" s="1"/>
  <c r="AB193" i="14" s="1"/>
  <c r="AA210" i="14"/>
  <c r="AB210" i="14" s="1"/>
  <c r="Y127" i="14"/>
  <c r="AA127" i="14" s="1"/>
  <c r="AB127" i="14" s="1"/>
  <c r="AD127" i="14" s="1"/>
  <c r="N127" i="14" s="1"/>
  <c r="S127" i="14" s="1"/>
  <c r="Y76" i="14"/>
  <c r="AA76" i="14" s="1"/>
  <c r="AB76" i="14" s="1"/>
  <c r="AD76" i="14" s="1"/>
  <c r="N76" i="14" s="1"/>
  <c r="Y217" i="14"/>
  <c r="AA217" i="14" s="1"/>
  <c r="AB217" i="14" s="1"/>
  <c r="AD217" i="14" s="1"/>
  <c r="N217" i="14" s="1"/>
  <c r="O217" i="14" s="1"/>
  <c r="Y187" i="14"/>
  <c r="AA187" i="14" s="1"/>
  <c r="AB187" i="14" s="1"/>
  <c r="AD187" i="14" s="1"/>
  <c r="N187" i="14" s="1"/>
  <c r="O187" i="14" s="1"/>
  <c r="Y88" i="14"/>
  <c r="AA88" i="14" s="1"/>
  <c r="AB88" i="14" s="1"/>
  <c r="Y176" i="14"/>
  <c r="AA176" i="14" s="1"/>
  <c r="AB176" i="14" s="1"/>
  <c r="AD165" i="14"/>
  <c r="N165" i="14" s="1"/>
  <c r="S165" i="14" s="1"/>
  <c r="AD116" i="14"/>
  <c r="N116" i="14" s="1"/>
  <c r="S116" i="14" s="1"/>
  <c r="AD200" i="14"/>
  <c r="N200" i="14" s="1"/>
  <c r="S200" i="14" s="1"/>
  <c r="Y196" i="14"/>
  <c r="AA196" i="14" s="1"/>
  <c r="AB196" i="14" s="1"/>
  <c r="AD196" i="14" s="1"/>
  <c r="N196" i="14" s="1"/>
  <c r="S196" i="14" s="1"/>
  <c r="Y156" i="14"/>
  <c r="AA156" i="14" s="1"/>
  <c r="AB156" i="14" s="1"/>
  <c r="Y154" i="14"/>
  <c r="AA154" i="14" s="1"/>
  <c r="AB154" i="14" s="1"/>
  <c r="AD154" i="14" s="1"/>
  <c r="N154" i="14" s="1"/>
  <c r="S154" i="14" s="1"/>
  <c r="Y114" i="14"/>
  <c r="AA114" i="14" s="1"/>
  <c r="AB114" i="14" s="1"/>
  <c r="Y222" i="14"/>
  <c r="AA222" i="14" s="1"/>
  <c r="AB222" i="14" s="1"/>
  <c r="AD222" i="14" s="1"/>
  <c r="N222" i="14" s="1"/>
  <c r="S222" i="14" s="1"/>
  <c r="Y138" i="14"/>
  <c r="AA138" i="14" s="1"/>
  <c r="AB138" i="14" s="1"/>
  <c r="Y181" i="14"/>
  <c r="AA181" i="14" s="1"/>
  <c r="AB181" i="14" s="1"/>
  <c r="AD210" i="14"/>
  <c r="N210" i="14" s="1"/>
  <c r="Y226" i="14"/>
  <c r="AA226" i="14" s="1"/>
  <c r="AB226" i="14" s="1"/>
  <c r="Y205" i="14"/>
  <c r="AA205" i="14" s="1"/>
  <c r="AB205" i="14" s="1"/>
  <c r="AD205" i="14" s="1"/>
  <c r="N205" i="14" s="1"/>
  <c r="S205" i="14" s="1"/>
  <c r="Y190" i="14"/>
  <c r="AA190" i="14" s="1"/>
  <c r="AB190" i="14" s="1"/>
  <c r="Y186" i="14"/>
  <c r="AA218" i="14"/>
  <c r="AB218" i="14" s="1"/>
  <c r="AD218" i="14" s="1"/>
  <c r="N218" i="14" s="1"/>
  <c r="O218" i="14" s="1"/>
  <c r="AA126" i="14"/>
  <c r="AB126" i="14" s="1"/>
  <c r="AD126" i="14" s="1"/>
  <c r="N126" i="14" s="1"/>
  <c r="AA163" i="14"/>
  <c r="AB163" i="14" s="1"/>
  <c r="Y214" i="14"/>
  <c r="AA214" i="14" s="1"/>
  <c r="AB214" i="14" s="1"/>
  <c r="AD214" i="14" s="1"/>
  <c r="N214" i="14" s="1"/>
  <c r="O214" i="14" s="1"/>
  <c r="Y148" i="14"/>
  <c r="Y199" i="14"/>
  <c r="AA199" i="14" s="1"/>
  <c r="AB199" i="14" s="1"/>
  <c r="AD199" i="14" s="1"/>
  <c r="N199" i="14" s="1"/>
  <c r="S199" i="14" s="1"/>
  <c r="Y184" i="14"/>
  <c r="AA184" i="14" s="1"/>
  <c r="AB184" i="14" s="1"/>
  <c r="AC182" i="14"/>
  <c r="Y173" i="14"/>
  <c r="AA173" i="14" s="1"/>
  <c r="AB173" i="14" s="1"/>
  <c r="AD173" i="14" s="1"/>
  <c r="N173" i="14" s="1"/>
  <c r="Y171" i="14"/>
  <c r="AA171" i="14" s="1"/>
  <c r="AB171" i="14" s="1"/>
  <c r="AD171" i="14" s="1"/>
  <c r="N171" i="14" s="1"/>
  <c r="O171" i="14" s="1"/>
  <c r="Y74" i="14"/>
  <c r="AA74" i="14" s="1"/>
  <c r="AB74" i="14" s="1"/>
  <c r="AD74" i="14" s="1"/>
  <c r="N74" i="14" s="1"/>
  <c r="O74" i="14" s="1"/>
  <c r="Y195" i="14"/>
  <c r="AA195" i="14" s="1"/>
  <c r="AB195" i="14" s="1"/>
  <c r="Y180" i="14"/>
  <c r="AA180" i="14" s="1"/>
  <c r="AB180" i="14" s="1"/>
  <c r="AD180" i="14" s="1"/>
  <c r="N180" i="14" s="1"/>
  <c r="S180" i="14" s="1"/>
  <c r="Y157" i="14"/>
  <c r="AA157" i="14" s="1"/>
  <c r="AB157" i="14" s="1"/>
  <c r="AC81" i="14"/>
  <c r="AC9" i="14"/>
  <c r="V78" i="14"/>
  <c r="W78" i="14" s="1"/>
  <c r="V54" i="14"/>
  <c r="W54" i="14" s="1"/>
  <c r="Y54" i="14" s="1"/>
  <c r="AA54" i="14" s="1"/>
  <c r="AB54" i="14" s="1"/>
  <c r="AD54" i="14" s="1"/>
  <c r="N54" i="14" s="1"/>
  <c r="V97" i="14"/>
  <c r="W97" i="14" s="1"/>
  <c r="Y97" i="14" s="1"/>
  <c r="AA97" i="14" s="1"/>
  <c r="AB97" i="14" s="1"/>
  <c r="AC80" i="14"/>
  <c r="V75" i="14"/>
  <c r="W75" i="14" s="1"/>
  <c r="Y75" i="14" s="1"/>
  <c r="AA75" i="14" s="1"/>
  <c r="AB75" i="14" s="1"/>
  <c r="Y61" i="14"/>
  <c r="AA61" i="14" s="1"/>
  <c r="AB61" i="14" s="1"/>
  <c r="AC109" i="14"/>
  <c r="V101" i="14"/>
  <c r="W101" i="14" s="1"/>
  <c r="Y101" i="14" s="1"/>
  <c r="AA101" i="14" s="1"/>
  <c r="AB101" i="14" s="1"/>
  <c r="AC87" i="14"/>
  <c r="AC67" i="14"/>
  <c r="Y98" i="14"/>
  <c r="AA98" i="14" s="1"/>
  <c r="AB98" i="14" s="1"/>
  <c r="V91" i="14"/>
  <c r="W91" i="14" s="1"/>
  <c r="Y91" i="14" s="1"/>
  <c r="AA91" i="14" s="1"/>
  <c r="AB91" i="14" s="1"/>
  <c r="AC83" i="14"/>
  <c r="V81" i="14"/>
  <c r="W81" i="14" s="1"/>
  <c r="Y81" i="14" s="1"/>
  <c r="AA81" i="14" s="1"/>
  <c r="AB81" i="14" s="1"/>
  <c r="AC71" i="14"/>
  <c r="AC78" i="14"/>
  <c r="AC107" i="14"/>
  <c r="AC59" i="14"/>
  <c r="V110" i="14"/>
  <c r="W110" i="14" s="1"/>
  <c r="Y110" i="14" s="1"/>
  <c r="AA110" i="14" s="1"/>
  <c r="AB110" i="14" s="1"/>
  <c r="V108" i="14"/>
  <c r="W108" i="14" s="1"/>
  <c r="Y108" i="14" s="1"/>
  <c r="AA108" i="14" s="1"/>
  <c r="AB108" i="14" s="1"/>
  <c r="AC86" i="14"/>
  <c r="AC73" i="14"/>
  <c r="V99" i="14"/>
  <c r="W99" i="14" s="1"/>
  <c r="Y99" i="14" s="1"/>
  <c r="AA99" i="14" s="1"/>
  <c r="AB99" i="14" s="1"/>
  <c r="Y71" i="14"/>
  <c r="AA71" i="14" s="1"/>
  <c r="AB71" i="14" s="1"/>
  <c r="V102" i="14"/>
  <c r="W102" i="14" s="1"/>
  <c r="Y102" i="14" s="1"/>
  <c r="AA102" i="14" s="1"/>
  <c r="AB102" i="14" s="1"/>
  <c r="AD102" i="14" s="1"/>
  <c r="N102" i="14" s="1"/>
  <c r="AC7" i="14"/>
  <c r="AC110" i="14"/>
  <c r="AC68" i="14"/>
  <c r="AC66" i="14"/>
  <c r="AC111" i="14"/>
  <c r="AC88" i="14"/>
  <c r="V109" i="14"/>
  <c r="W109" i="14" s="1"/>
  <c r="Y109" i="14" s="1"/>
  <c r="AA109" i="14" s="1"/>
  <c r="AB109" i="14" s="1"/>
  <c r="V95" i="14"/>
  <c r="W95" i="14" s="1"/>
  <c r="AC43" i="14"/>
  <c r="AC91" i="14"/>
  <c r="V56" i="14"/>
  <c r="W56" i="14" s="1"/>
  <c r="Y56" i="14" s="1"/>
  <c r="AA56" i="14" s="1"/>
  <c r="AB56" i="14" s="1"/>
  <c r="V104" i="14"/>
  <c r="W104" i="14" s="1"/>
  <c r="Y104" i="14" s="1"/>
  <c r="AA104" i="14" s="1"/>
  <c r="AB104" i="14" s="1"/>
  <c r="AD104" i="14" s="1"/>
  <c r="N104" i="14" s="1"/>
  <c r="V64" i="14"/>
  <c r="W64" i="14" s="1"/>
  <c r="Y64" i="14" s="1"/>
  <c r="AA64" i="14" s="1"/>
  <c r="AB64" i="14" s="1"/>
  <c r="V65" i="14"/>
  <c r="W65" i="14" s="1"/>
  <c r="Y65" i="14" s="1"/>
  <c r="AA65" i="14" s="1"/>
  <c r="AB65" i="14" s="1"/>
  <c r="AC30" i="14"/>
  <c r="Y62" i="14"/>
  <c r="AA62" i="14" s="1"/>
  <c r="AB62" i="14" s="1"/>
  <c r="V103" i="14"/>
  <c r="W103" i="14" s="1"/>
  <c r="Y103" i="14" s="1"/>
  <c r="AA103" i="14" s="1"/>
  <c r="AB103" i="14" s="1"/>
  <c r="V73" i="14"/>
  <c r="W73" i="14" s="1"/>
  <c r="Y73" i="14" s="1"/>
  <c r="AA73" i="14" s="1"/>
  <c r="AB73" i="14" s="1"/>
  <c r="AC79" i="14"/>
  <c r="V70" i="14"/>
  <c r="W70" i="14" s="1"/>
  <c r="Y70" i="14" s="1"/>
  <c r="AA70" i="14" s="1"/>
  <c r="AB70" i="14" s="1"/>
  <c r="Q184" i="14"/>
  <c r="Q146" i="14"/>
  <c r="Q229" i="14"/>
  <c r="Q185" i="14"/>
  <c r="R145" i="14"/>
  <c r="P145" i="14" s="1"/>
  <c r="Q125" i="14"/>
  <c r="V58" i="14"/>
  <c r="W58" i="14" s="1"/>
  <c r="Y58" i="14" s="1"/>
  <c r="AA58" i="14" s="1"/>
  <c r="AB58" i="14" s="1"/>
  <c r="AC53" i="14"/>
  <c r="AC42" i="14"/>
  <c r="AC10" i="14"/>
  <c r="V63" i="14"/>
  <c r="W63" i="14" s="1"/>
  <c r="Y63" i="14" s="1"/>
  <c r="AA63" i="14" s="1"/>
  <c r="AB63" i="14" s="1"/>
  <c r="V60" i="14"/>
  <c r="W60" i="14" s="1"/>
  <c r="Y60" i="14" s="1"/>
  <c r="AA60" i="14" s="1"/>
  <c r="AB60" i="14" s="1"/>
  <c r="AC57" i="14"/>
  <c r="AC58" i="14"/>
  <c r="V53" i="14"/>
  <c r="W53" i="14" s="1"/>
  <c r="Y53" i="14" s="1"/>
  <c r="AA53" i="14" s="1"/>
  <c r="AB53" i="14" s="1"/>
  <c r="AC60" i="14"/>
  <c r="AC8" i="14"/>
  <c r="R156" i="14"/>
  <c r="P156" i="14" s="1"/>
  <c r="R202" i="14"/>
  <c r="P202" i="14" s="1"/>
  <c r="Q157" i="14"/>
  <c r="Q95" i="14"/>
  <c r="R94" i="14"/>
  <c r="P94" i="14" s="1"/>
  <c r="M94" i="14" s="1"/>
  <c r="R93" i="14"/>
  <c r="P93" i="14" s="1"/>
  <c r="M93" i="14" s="1"/>
  <c r="R92" i="14"/>
  <c r="P92" i="14" s="1"/>
  <c r="M92" i="14" s="1"/>
  <c r="Q203" i="14"/>
  <c r="R118" i="14"/>
  <c r="P118" i="14" s="1"/>
  <c r="R109" i="14"/>
  <c r="P109" i="14" s="1"/>
  <c r="M109" i="14" s="1"/>
  <c r="R54" i="14"/>
  <c r="P54" i="14" s="1"/>
  <c r="M54" i="14" s="1"/>
  <c r="Q72" i="14"/>
  <c r="Q131" i="14"/>
  <c r="R130" i="14"/>
  <c r="P130" i="14" s="1"/>
  <c r="R88" i="14"/>
  <c r="P88" i="14" s="1"/>
  <c r="M88" i="14" s="1"/>
  <c r="Q73" i="14"/>
  <c r="R222" i="14"/>
  <c r="P222" i="14" s="1"/>
  <c r="Q215" i="14"/>
  <c r="R214" i="14"/>
  <c r="P214" i="14" s="1"/>
  <c r="Q205" i="14"/>
  <c r="R197" i="14"/>
  <c r="P197" i="14" s="1"/>
  <c r="Q160" i="14"/>
  <c r="Q63" i="14"/>
  <c r="Q61" i="14"/>
  <c r="Q204" i="14"/>
  <c r="Q188" i="14"/>
  <c r="R70" i="14"/>
  <c r="P70" i="14" s="1"/>
  <c r="M70" i="14" s="1"/>
  <c r="R165" i="14"/>
  <c r="P165" i="14" s="1"/>
  <c r="R128" i="14"/>
  <c r="P128" i="14" s="1"/>
  <c r="R210" i="14"/>
  <c r="P210" i="14" s="1"/>
  <c r="Q140" i="14"/>
  <c r="R108" i="14"/>
  <c r="P108" i="14" s="1"/>
  <c r="M108" i="14" s="1"/>
  <c r="R212" i="14"/>
  <c r="P212" i="14" s="1"/>
  <c r="R219" i="14"/>
  <c r="P219" i="14" s="1"/>
  <c r="R179" i="14"/>
  <c r="P179" i="14" s="1"/>
  <c r="R171" i="14"/>
  <c r="P171" i="14" s="1"/>
  <c r="R6" i="14"/>
  <c r="P6" i="14" s="1"/>
  <c r="M6" i="14" s="1"/>
  <c r="R193" i="14"/>
  <c r="P193" i="14" s="1"/>
  <c r="R172" i="14"/>
  <c r="P172" i="14" s="1"/>
  <c r="R163" i="14"/>
  <c r="P163" i="14" s="1"/>
  <c r="R77" i="14"/>
  <c r="P77" i="14" s="1"/>
  <c r="M77" i="14" s="1"/>
  <c r="R65" i="14"/>
  <c r="P65" i="14" s="1"/>
  <c r="M65" i="14" s="1"/>
  <c r="R64" i="14"/>
  <c r="P64" i="14" s="1"/>
  <c r="M64" i="14" s="1"/>
  <c r="R55" i="14"/>
  <c r="P55" i="14" s="1"/>
  <c r="M55" i="14" s="1"/>
  <c r="R199" i="14"/>
  <c r="P199" i="14" s="1"/>
  <c r="R102" i="14"/>
  <c r="P102" i="14" s="1"/>
  <c r="M102" i="14" s="1"/>
  <c r="R83" i="14"/>
  <c r="P83" i="14" s="1"/>
  <c r="Q200" i="14"/>
  <c r="Q141" i="14"/>
  <c r="R138" i="14"/>
  <c r="P138" i="14" s="1"/>
  <c r="R112" i="14"/>
  <c r="P112" i="14" s="1"/>
  <c r="M112" i="14" s="1"/>
  <c r="V21" i="14"/>
  <c r="W21" i="14" s="1"/>
  <c r="Y21" i="14" s="1"/>
  <c r="AA21" i="14" s="1"/>
  <c r="AB21" i="14" s="1"/>
  <c r="AC4" i="14"/>
  <c r="Q46" i="14"/>
  <c r="AC37" i="14"/>
  <c r="V41" i="14"/>
  <c r="W41" i="14" s="1"/>
  <c r="Y41" i="14" s="1"/>
  <c r="AA41" i="14" s="1"/>
  <c r="AB41" i="14" s="1"/>
  <c r="V16" i="14"/>
  <c r="W16" i="14" s="1"/>
  <c r="Y16" i="14" s="1"/>
  <c r="AA16" i="14" s="1"/>
  <c r="AB16" i="14" s="1"/>
  <c r="AC24" i="14"/>
  <c r="V17" i="14"/>
  <c r="W17" i="14" s="1"/>
  <c r="Y17" i="14" s="1"/>
  <c r="AA17" i="14" s="1"/>
  <c r="AB17" i="14" s="1"/>
  <c r="R45" i="14"/>
  <c r="P45" i="14" s="1"/>
  <c r="M45" i="14" s="1"/>
  <c r="R34" i="14"/>
  <c r="P34" i="14" s="1"/>
  <c r="M34" i="14" s="1"/>
  <c r="V23" i="14"/>
  <c r="W23" i="14" s="1"/>
  <c r="Y23" i="14" s="1"/>
  <c r="AA23" i="14" s="1"/>
  <c r="AB23" i="14" s="1"/>
  <c r="V45" i="14"/>
  <c r="W45" i="14" s="1"/>
  <c r="Y45" i="14" s="1"/>
  <c r="AA45" i="14" s="1"/>
  <c r="AB45" i="14" s="1"/>
  <c r="V12" i="14"/>
  <c r="W12" i="14" s="1"/>
  <c r="Y12" i="14" s="1"/>
  <c r="AA12" i="14" s="1"/>
  <c r="AB12" i="14" s="1"/>
  <c r="V5" i="14"/>
  <c r="W5" i="14" s="1"/>
  <c r="Y5" i="14" s="1"/>
  <c r="AA5" i="14" s="1"/>
  <c r="AB5" i="14" s="1"/>
  <c r="AD5" i="14" s="1"/>
  <c r="N5" i="14" s="1"/>
  <c r="V22" i="14"/>
  <c r="W22" i="14" s="1"/>
  <c r="Y22" i="14" s="1"/>
  <c r="AA22" i="14" s="1"/>
  <c r="AB22" i="14" s="1"/>
  <c r="V8" i="14"/>
  <c r="W8" i="14" s="1"/>
  <c r="Y8" i="14" s="1"/>
  <c r="AA8" i="14" s="1"/>
  <c r="AB8" i="14" s="1"/>
  <c r="V25" i="14"/>
  <c r="W25" i="14" s="1"/>
  <c r="Y25" i="14" s="1"/>
  <c r="AA25" i="14" s="1"/>
  <c r="AB25" i="14" s="1"/>
  <c r="V7" i="14"/>
  <c r="W7" i="14" s="1"/>
  <c r="Y7" i="14" s="1"/>
  <c r="AA7" i="14" s="1"/>
  <c r="AB7" i="14" s="1"/>
  <c r="V26" i="14"/>
  <c r="W26" i="14" s="1"/>
  <c r="AC11" i="14"/>
  <c r="AC40" i="14"/>
  <c r="R35" i="14"/>
  <c r="P35" i="14" s="1"/>
  <c r="M35" i="14" s="1"/>
  <c r="AC20" i="14"/>
  <c r="V18" i="14"/>
  <c r="W18" i="14" s="1"/>
  <c r="Y18" i="14" s="1"/>
  <c r="AA18" i="14" s="1"/>
  <c r="AB18" i="14" s="1"/>
  <c r="AC16" i="14"/>
  <c r="V48" i="14"/>
  <c r="W48" i="14" s="1"/>
  <c r="Y48" i="14" s="1"/>
  <c r="AA48" i="14" s="1"/>
  <c r="AB48" i="14" s="1"/>
  <c r="V42" i="14"/>
  <c r="W42" i="14" s="1"/>
  <c r="Y42" i="14" s="1"/>
  <c r="AA42" i="14" s="1"/>
  <c r="AB42" i="14" s="1"/>
  <c r="V27" i="14"/>
  <c r="W27" i="14" s="1"/>
  <c r="Y27" i="14" s="1"/>
  <c r="AA27" i="14" s="1"/>
  <c r="AB27" i="14" s="1"/>
  <c r="AC26" i="14"/>
  <c r="AC13" i="14"/>
  <c r="V10" i="14"/>
  <c r="W10" i="14" s="1"/>
  <c r="Y10" i="14" s="1"/>
  <c r="AA10" i="14" s="1"/>
  <c r="AB10" i="14" s="1"/>
  <c r="V51" i="14"/>
  <c r="W51" i="14" s="1"/>
  <c r="Y51" i="14" s="1"/>
  <c r="AA51" i="14" s="1"/>
  <c r="AB51" i="14" s="1"/>
  <c r="AC50" i="14"/>
  <c r="V33" i="14"/>
  <c r="W33" i="14" s="1"/>
  <c r="Y33" i="14" s="1"/>
  <c r="AA33" i="14" s="1"/>
  <c r="AB33" i="14" s="1"/>
  <c r="AC25" i="14"/>
  <c r="V46" i="14"/>
  <c r="W46" i="14" s="1"/>
  <c r="Y46" i="14" s="1"/>
  <c r="AA46" i="14" s="1"/>
  <c r="AB46" i="14" s="1"/>
  <c r="AC36" i="14"/>
  <c r="AC33" i="14"/>
  <c r="V30" i="14"/>
  <c r="W30" i="14" s="1"/>
  <c r="Y30" i="14" s="1"/>
  <c r="AA30" i="14" s="1"/>
  <c r="AB30" i="14" s="1"/>
  <c r="Q28" i="14"/>
  <c r="Q26" i="14"/>
  <c r="R43" i="14"/>
  <c r="P43" i="14" s="1"/>
  <c r="M43" i="14" s="1"/>
  <c r="R30" i="14"/>
  <c r="P30" i="14" s="1"/>
  <c r="M30" i="14" s="1"/>
  <c r="V31" i="14"/>
  <c r="W31" i="14" s="1"/>
  <c r="Y31" i="14" s="1"/>
  <c r="AA31" i="14" s="1"/>
  <c r="AB31" i="14" s="1"/>
  <c r="AC19" i="14"/>
  <c r="V13" i="14"/>
  <c r="W13" i="14" s="1"/>
  <c r="Y13" i="14" s="1"/>
  <c r="AA13" i="14" s="1"/>
  <c r="AB13" i="14" s="1"/>
  <c r="V32" i="14"/>
  <c r="W32" i="14" s="1"/>
  <c r="Y32" i="14" s="1"/>
  <c r="AA32" i="14" s="1"/>
  <c r="AB32" i="14" s="1"/>
  <c r="R13" i="14"/>
  <c r="P13" i="14" s="1"/>
  <c r="M13" i="14" s="1"/>
  <c r="R5" i="14"/>
  <c r="P5" i="14" s="1"/>
  <c r="M5" i="14" s="1"/>
  <c r="V20" i="14"/>
  <c r="W20" i="14" s="1"/>
  <c r="Y20" i="14" s="1"/>
  <c r="AA20" i="14" s="1"/>
  <c r="AB20" i="14" s="1"/>
  <c r="V19" i="14"/>
  <c r="W19" i="14" s="1"/>
  <c r="Y19" i="14" s="1"/>
  <c r="AA19" i="14" s="1"/>
  <c r="AB19" i="14" s="1"/>
  <c r="V2" i="14"/>
  <c r="W2" i="14" s="1"/>
  <c r="Y2" i="14" s="1"/>
  <c r="AA2" i="14" s="1"/>
  <c r="AB2" i="14" s="1"/>
  <c r="AD2" i="14" s="1"/>
  <c r="N2" i="14" s="1"/>
  <c r="V49" i="14"/>
  <c r="W49" i="14" s="1"/>
  <c r="Y49" i="14" s="1"/>
  <c r="AA49" i="14" s="1"/>
  <c r="AB49" i="14" s="1"/>
  <c r="AC22" i="14"/>
  <c r="R19" i="14"/>
  <c r="P19" i="14" s="1"/>
  <c r="M19" i="14" s="1"/>
  <c r="AC51" i="14"/>
  <c r="V50" i="14"/>
  <c r="W50" i="14" s="1"/>
  <c r="Y50" i="14" s="1"/>
  <c r="AA50" i="14" s="1"/>
  <c r="AB50" i="14" s="1"/>
  <c r="AC44" i="14"/>
  <c r="R38" i="14"/>
  <c r="P38" i="14" s="1"/>
  <c r="M38" i="14" s="1"/>
  <c r="AC28" i="14"/>
  <c r="Q21" i="14"/>
  <c r="R18" i="14"/>
  <c r="P18" i="14" s="1"/>
  <c r="M18" i="14" s="1"/>
  <c r="R2" i="14"/>
  <c r="P2" i="14" s="1"/>
  <c r="M2" i="14" s="1"/>
  <c r="AC48" i="14"/>
  <c r="AC45" i="14"/>
  <c r="V40" i="14"/>
  <c r="W40" i="14" s="1"/>
  <c r="Y40" i="14" s="1"/>
  <c r="AA40" i="14" s="1"/>
  <c r="AB40" i="14" s="1"/>
  <c r="AC31" i="14"/>
  <c r="V172" i="14"/>
  <c r="W172" i="14" s="1"/>
  <c r="Y172" i="14" s="1"/>
  <c r="AA172" i="14" s="1"/>
  <c r="AB172" i="14" s="1"/>
  <c r="AD172" i="14" s="1"/>
  <c r="N172" i="14" s="1"/>
  <c r="O172" i="14" s="1"/>
  <c r="Y201" i="14"/>
  <c r="AA201" i="14" s="1"/>
  <c r="AB201" i="14" s="1"/>
  <c r="Q159" i="14"/>
  <c r="R159" i="14"/>
  <c r="P159" i="14" s="1"/>
  <c r="V135" i="14"/>
  <c r="W135" i="14" s="1"/>
  <c r="Y135" i="14" s="1"/>
  <c r="AA135" i="14" s="1"/>
  <c r="AB135" i="14" s="1"/>
  <c r="AD135" i="14" s="1"/>
  <c r="N135" i="14" s="1"/>
  <c r="O135" i="14" s="1"/>
  <c r="Q103" i="14"/>
  <c r="R103" i="14"/>
  <c r="P103" i="14" s="1"/>
  <c r="M103" i="14" s="1"/>
  <c r="V87" i="14"/>
  <c r="W87" i="14" s="1"/>
  <c r="Y87" i="14" s="1"/>
  <c r="AA87" i="14" s="1"/>
  <c r="AB87" i="14" s="1"/>
  <c r="AD87" i="14" s="1"/>
  <c r="N87" i="14" s="1"/>
  <c r="O87" i="14" s="1"/>
  <c r="R76" i="14"/>
  <c r="P76" i="14" s="1"/>
  <c r="M76" i="14" s="1"/>
  <c r="Q76" i="14"/>
  <c r="Y68" i="14"/>
  <c r="AA68" i="14" s="1"/>
  <c r="AB68" i="14" s="1"/>
  <c r="R29" i="14"/>
  <c r="P29" i="14" s="1"/>
  <c r="M29" i="14" s="1"/>
  <c r="V28" i="14"/>
  <c r="W28" i="14" s="1"/>
  <c r="Y28" i="14" s="1"/>
  <c r="AA28" i="14" s="1"/>
  <c r="AB28" i="14" s="1"/>
  <c r="AC229" i="14"/>
  <c r="AC228" i="14"/>
  <c r="Q209" i="14"/>
  <c r="R209" i="14"/>
  <c r="P209" i="14" s="1"/>
  <c r="AC191" i="14"/>
  <c r="AC190" i="14"/>
  <c r="R180" i="14"/>
  <c r="P180" i="14" s="1"/>
  <c r="Q180" i="14"/>
  <c r="AC177" i="14"/>
  <c r="AC175" i="14"/>
  <c r="AC169" i="14"/>
  <c r="AC163" i="14"/>
  <c r="Y141" i="14"/>
  <c r="AA141" i="14" s="1"/>
  <c r="AB141" i="14" s="1"/>
  <c r="R134" i="14"/>
  <c r="P134" i="14" s="1"/>
  <c r="Q134" i="14"/>
  <c r="AC131" i="14"/>
  <c r="AD131" i="14" s="1"/>
  <c r="N131" i="14" s="1"/>
  <c r="Q96" i="14"/>
  <c r="R67" i="14"/>
  <c r="P67" i="14" s="1"/>
  <c r="M67" i="14" s="1"/>
  <c r="Q48" i="14"/>
  <c r="Y167" i="14"/>
  <c r="AA167" i="14" s="1"/>
  <c r="AB167" i="14" s="1"/>
  <c r="AC130" i="14"/>
  <c r="Q121" i="14"/>
  <c r="R121" i="14"/>
  <c r="P121" i="14" s="1"/>
  <c r="AC108" i="14"/>
  <c r="AC17" i="14"/>
  <c r="AC15" i="14"/>
  <c r="Y130" i="14"/>
  <c r="AA130" i="14" s="1"/>
  <c r="AB130" i="14" s="1"/>
  <c r="AC125" i="14"/>
  <c r="AD125" i="14" s="1"/>
  <c r="N125" i="14" s="1"/>
  <c r="V115" i="14"/>
  <c r="W115" i="14" s="1"/>
  <c r="Y115" i="14" s="1"/>
  <c r="AA115" i="14" s="1"/>
  <c r="AB115" i="14" s="1"/>
  <c r="AC98" i="14"/>
  <c r="AC97" i="14"/>
  <c r="V94" i="14"/>
  <c r="W94" i="14" s="1"/>
  <c r="Y94" i="14" s="1"/>
  <c r="AA94" i="14" s="1"/>
  <c r="AB94" i="14" s="1"/>
  <c r="V93" i="14"/>
  <c r="W93" i="14" s="1"/>
  <c r="Y93" i="14" s="1"/>
  <c r="AA93" i="14" s="1"/>
  <c r="AB93" i="14" s="1"/>
  <c r="V92" i="14"/>
  <c r="W92" i="14" s="1"/>
  <c r="Y92" i="14" s="1"/>
  <c r="AA92" i="14" s="1"/>
  <c r="AB92" i="14" s="1"/>
  <c r="AC72" i="14"/>
  <c r="AD72" i="14" s="1"/>
  <c r="N72" i="14" s="1"/>
  <c r="S72" i="14" s="1"/>
  <c r="AC70" i="14"/>
  <c r="V66" i="14"/>
  <c r="W66" i="14" s="1"/>
  <c r="Y66" i="14" s="1"/>
  <c r="AA66" i="14" s="1"/>
  <c r="AB66" i="14" s="1"/>
  <c r="Q60" i="14"/>
  <c r="R60" i="14"/>
  <c r="P60" i="14" s="1"/>
  <c r="M60" i="14" s="1"/>
  <c r="Q50" i="14"/>
  <c r="R50" i="14"/>
  <c r="P50" i="14" s="1"/>
  <c r="M50" i="14" s="1"/>
  <c r="R41" i="14"/>
  <c r="P41" i="14" s="1"/>
  <c r="M41" i="14" s="1"/>
  <c r="Q41" i="14"/>
  <c r="Q40" i="14"/>
  <c r="R40" i="14"/>
  <c r="P40" i="14" s="1"/>
  <c r="M40" i="14" s="1"/>
  <c r="AC18" i="14"/>
  <c r="Y137" i="14"/>
  <c r="AA137" i="14" s="1"/>
  <c r="AB137" i="14" s="1"/>
  <c r="V112" i="14"/>
  <c r="W112" i="14" s="1"/>
  <c r="Y112" i="14" s="1"/>
  <c r="AA112" i="14" s="1"/>
  <c r="AB112" i="14" s="1"/>
  <c r="V111" i="14"/>
  <c r="W111" i="14" s="1"/>
  <c r="Y111" i="14" s="1"/>
  <c r="AA111" i="14" s="1"/>
  <c r="AB111" i="14" s="1"/>
  <c r="R68" i="14"/>
  <c r="P68" i="14" s="1"/>
  <c r="M68" i="14" s="1"/>
  <c r="Q68" i="14"/>
  <c r="Q53" i="14"/>
  <c r="R53" i="14"/>
  <c r="P53" i="14" s="1"/>
  <c r="M53" i="14" s="1"/>
  <c r="R49" i="14"/>
  <c r="P49" i="14" s="1"/>
  <c r="M49" i="14" s="1"/>
  <c r="Q49" i="14"/>
  <c r="R33" i="14"/>
  <c r="P33" i="14" s="1"/>
  <c r="M33" i="14" s="1"/>
  <c r="Q33" i="14"/>
  <c r="R25" i="14"/>
  <c r="P25" i="14" s="1"/>
  <c r="M25" i="14" s="1"/>
  <c r="Q25" i="14"/>
  <c r="V14" i="14"/>
  <c r="W14" i="14" s="1"/>
  <c r="Y14" i="14" s="1"/>
  <c r="AA14" i="14" s="1"/>
  <c r="AB14" i="14" s="1"/>
  <c r="Q110" i="14"/>
  <c r="R110" i="14"/>
  <c r="P110" i="14" s="1"/>
  <c r="M110" i="14" s="1"/>
  <c r="Q89" i="14"/>
  <c r="R89" i="14"/>
  <c r="P89" i="14" s="1"/>
  <c r="M89" i="14" s="1"/>
  <c r="V35" i="14"/>
  <c r="W35" i="14" s="1"/>
  <c r="Y35" i="14" s="1"/>
  <c r="AA35" i="14" s="1"/>
  <c r="AB35" i="14" s="1"/>
  <c r="AC35" i="14"/>
  <c r="Q20" i="14"/>
  <c r="R20" i="14"/>
  <c r="P20" i="14" s="1"/>
  <c r="M20" i="14" s="1"/>
  <c r="R194" i="14"/>
  <c r="P194" i="14" s="1"/>
  <c r="Q194" i="14"/>
  <c r="V34" i="14"/>
  <c r="W34" i="14" s="1"/>
  <c r="Y34" i="14" s="1"/>
  <c r="AA34" i="14" s="1"/>
  <c r="AB34" i="14" s="1"/>
  <c r="V15" i="14"/>
  <c r="W15" i="14" s="1"/>
  <c r="Y15" i="14" s="1"/>
  <c r="AA15" i="14" s="1"/>
  <c r="AB15" i="14" s="1"/>
  <c r="V227" i="14"/>
  <c r="W227" i="14" s="1"/>
  <c r="Y227" i="14" s="1"/>
  <c r="AA227" i="14" s="1"/>
  <c r="AB227" i="14" s="1"/>
  <c r="AD227" i="14" s="1"/>
  <c r="N227" i="14" s="1"/>
  <c r="O227" i="14" s="1"/>
  <c r="Y170" i="14"/>
  <c r="AA170" i="14" s="1"/>
  <c r="AB170" i="14" s="1"/>
  <c r="Y152" i="14"/>
  <c r="AA152" i="14" s="1"/>
  <c r="AB152" i="14" s="1"/>
  <c r="Y136" i="14"/>
  <c r="AA136" i="14" s="1"/>
  <c r="AB136" i="14" s="1"/>
  <c r="AD136" i="14" s="1"/>
  <c r="N136" i="14" s="1"/>
  <c r="S136" i="14" s="1"/>
  <c r="Y123" i="14"/>
  <c r="AA123" i="14" s="1"/>
  <c r="AB123" i="14" s="1"/>
  <c r="AD123" i="14" s="1"/>
  <c r="N123" i="14" s="1"/>
  <c r="V203" i="14"/>
  <c r="W203" i="14" s="1"/>
  <c r="Y203" i="14" s="1"/>
  <c r="AA203" i="14" s="1"/>
  <c r="AB203" i="14" s="1"/>
  <c r="AD203" i="14" s="1"/>
  <c r="N203" i="14" s="1"/>
  <c r="O203" i="14" s="1"/>
  <c r="Q195" i="14"/>
  <c r="R195" i="14"/>
  <c r="P195" i="14" s="1"/>
  <c r="Q111" i="14"/>
  <c r="R111" i="14"/>
  <c r="P111" i="14" s="1"/>
  <c r="M111" i="14" s="1"/>
  <c r="V221" i="14"/>
  <c r="W221" i="14" s="1"/>
  <c r="Y221" i="14" s="1"/>
  <c r="AA221" i="14" s="1"/>
  <c r="AB221" i="14" s="1"/>
  <c r="AD221" i="14" s="1"/>
  <c r="N221" i="14" s="1"/>
  <c r="O221" i="14" s="1"/>
  <c r="R220" i="14"/>
  <c r="P220" i="14" s="1"/>
  <c r="V219" i="14"/>
  <c r="W219" i="14" s="1"/>
  <c r="Y219" i="14" s="1"/>
  <c r="AA219" i="14" s="1"/>
  <c r="AB219" i="14" s="1"/>
  <c r="V215" i="14"/>
  <c r="W215" i="14" s="1"/>
  <c r="Y215" i="14" s="1"/>
  <c r="AA215" i="14" s="1"/>
  <c r="AB215" i="14" s="1"/>
  <c r="AD215" i="14" s="1"/>
  <c r="N215" i="14" s="1"/>
  <c r="S215" i="14" s="1"/>
  <c r="Y211" i="14"/>
  <c r="AA211" i="14" s="1"/>
  <c r="AB211" i="14" s="1"/>
  <c r="V208" i="14"/>
  <c r="W208" i="14" s="1"/>
  <c r="Y208" i="14" s="1"/>
  <c r="AA208" i="14" s="1"/>
  <c r="AB208" i="14" s="1"/>
  <c r="AD208" i="14" s="1"/>
  <c r="N208" i="14" s="1"/>
  <c r="O208" i="14" s="1"/>
  <c r="V202" i="14"/>
  <c r="W202" i="14" s="1"/>
  <c r="Y202" i="14" s="1"/>
  <c r="AA202" i="14" s="1"/>
  <c r="AB202" i="14" s="1"/>
  <c r="AD202" i="14" s="1"/>
  <c r="N202" i="14" s="1"/>
  <c r="O202" i="14" s="1"/>
  <c r="Q174" i="14"/>
  <c r="R173" i="14"/>
  <c r="P173" i="14" s="1"/>
  <c r="R151" i="14"/>
  <c r="P151" i="14" s="1"/>
  <c r="Q119" i="14"/>
  <c r="R97" i="14"/>
  <c r="P97" i="14" s="1"/>
  <c r="M97" i="14" s="1"/>
  <c r="Q91" i="14"/>
  <c r="R91" i="14"/>
  <c r="P91" i="14" s="1"/>
  <c r="M91" i="14" s="1"/>
  <c r="Q86" i="14"/>
  <c r="V80" i="14"/>
  <c r="W80" i="14" s="1"/>
  <c r="Y80" i="14" s="1"/>
  <c r="AA80" i="14" s="1"/>
  <c r="AB80" i="14" s="1"/>
  <c r="AD80" i="14" s="1"/>
  <c r="N80" i="14" s="1"/>
  <c r="V79" i="14"/>
  <c r="W79" i="14" s="1"/>
  <c r="Y79" i="14" s="1"/>
  <c r="AA79" i="14" s="1"/>
  <c r="AB79" i="14" s="1"/>
  <c r="Q56" i="14"/>
  <c r="V43" i="14"/>
  <c r="W43" i="14" s="1"/>
  <c r="Y43" i="14" s="1"/>
  <c r="AA43" i="14" s="1"/>
  <c r="AB43" i="14" s="1"/>
  <c r="AD43" i="14" s="1"/>
  <c r="N43" i="14" s="1"/>
  <c r="R7" i="14"/>
  <c r="P7" i="14" s="1"/>
  <c r="V4" i="14"/>
  <c r="W4" i="14" s="1"/>
  <c r="Y4" i="14" s="1"/>
  <c r="AA4" i="14" s="1"/>
  <c r="AB4" i="14" s="1"/>
  <c r="Y229" i="14"/>
  <c r="AA229" i="14" s="1"/>
  <c r="AB229" i="14" s="1"/>
  <c r="V224" i="14"/>
  <c r="W224" i="14" s="1"/>
  <c r="Y224" i="14" s="1"/>
  <c r="AA224" i="14" s="1"/>
  <c r="AB224" i="14" s="1"/>
  <c r="AD224" i="14" s="1"/>
  <c r="N224" i="14" s="1"/>
  <c r="O224" i="14" s="1"/>
  <c r="V177" i="14"/>
  <c r="W177" i="14" s="1"/>
  <c r="Y177" i="14" s="1"/>
  <c r="AA177" i="14" s="1"/>
  <c r="AB177" i="14" s="1"/>
  <c r="R149" i="14"/>
  <c r="P149" i="14" s="1"/>
  <c r="Q149" i="14"/>
  <c r="Y139" i="14"/>
  <c r="AA139" i="14" s="1"/>
  <c r="AB139" i="14" s="1"/>
  <c r="AD139" i="14" s="1"/>
  <c r="N139" i="14" s="1"/>
  <c r="S139" i="14" s="1"/>
  <c r="Q90" i="14"/>
  <c r="R90" i="14"/>
  <c r="P90" i="14" s="1"/>
  <c r="M90" i="14" s="1"/>
  <c r="Y78" i="14"/>
  <c r="AA78" i="14" s="1"/>
  <c r="AB78" i="14" s="1"/>
  <c r="V220" i="14"/>
  <c r="W220" i="14" s="1"/>
  <c r="Y220" i="14" s="1"/>
  <c r="AA220" i="14" s="1"/>
  <c r="AB220" i="14" s="1"/>
  <c r="AD220" i="14" s="1"/>
  <c r="N220" i="14" s="1"/>
  <c r="S220" i="14" s="1"/>
  <c r="V206" i="14"/>
  <c r="W206" i="14" s="1"/>
  <c r="Y206" i="14" s="1"/>
  <c r="AA206" i="14" s="1"/>
  <c r="AB206" i="14" s="1"/>
  <c r="V204" i="14"/>
  <c r="W204" i="14" s="1"/>
  <c r="Y204" i="14" s="1"/>
  <c r="AA204" i="14" s="1"/>
  <c r="AB204" i="14" s="1"/>
  <c r="AD204" i="14" s="1"/>
  <c r="N204" i="14" s="1"/>
  <c r="O204" i="14" s="1"/>
  <c r="R189" i="14"/>
  <c r="P189" i="14" s="1"/>
  <c r="Q189" i="14"/>
  <c r="Q208" i="14"/>
  <c r="Q190" i="14"/>
  <c r="R190" i="14"/>
  <c r="P190" i="14" s="1"/>
  <c r="AA186" i="14"/>
  <c r="AB186" i="14" s="1"/>
  <c r="AD186" i="14" s="1"/>
  <c r="N186" i="14" s="1"/>
  <c r="S186" i="14" s="1"/>
  <c r="Q175" i="14"/>
  <c r="R175" i="14"/>
  <c r="P175" i="14" s="1"/>
  <c r="R161" i="14"/>
  <c r="P161" i="14" s="1"/>
  <c r="Q161" i="14"/>
  <c r="R136" i="14"/>
  <c r="P136" i="14" s="1"/>
  <c r="Q120" i="14"/>
  <c r="R106" i="14"/>
  <c r="P106" i="14" s="1"/>
  <c r="M106" i="14" s="1"/>
  <c r="Q106" i="14"/>
  <c r="V82" i="14"/>
  <c r="W82" i="14" s="1"/>
  <c r="Y82" i="14" s="1"/>
  <c r="AA82" i="14" s="1"/>
  <c r="AB82" i="14" s="1"/>
  <c r="AD82" i="14" s="1"/>
  <c r="N82" i="14" s="1"/>
  <c r="Q78" i="14"/>
  <c r="Q58" i="14"/>
  <c r="V47" i="14"/>
  <c r="W47" i="14" s="1"/>
  <c r="Y47" i="14" s="1"/>
  <c r="AA47" i="14" s="1"/>
  <c r="AB47" i="14" s="1"/>
  <c r="V38" i="14"/>
  <c r="W38" i="14" s="1"/>
  <c r="Y38" i="14" s="1"/>
  <c r="AA38" i="14" s="1"/>
  <c r="AB38" i="14" s="1"/>
  <c r="R23" i="14"/>
  <c r="P23" i="14" s="1"/>
  <c r="M23" i="14" s="1"/>
  <c r="R10" i="14"/>
  <c r="P10" i="14" s="1"/>
  <c r="M10" i="14" s="1"/>
  <c r="V6" i="14"/>
  <c r="W6" i="14" s="1"/>
  <c r="Y6" i="14" s="1"/>
  <c r="AA6" i="14" s="1"/>
  <c r="AB6" i="14" s="1"/>
  <c r="AD6" i="14" s="1"/>
  <c r="N6" i="14" s="1"/>
  <c r="Q218" i="14"/>
  <c r="R218" i="14"/>
  <c r="P218" i="14" s="1"/>
  <c r="V183" i="14"/>
  <c r="W183" i="14" s="1"/>
  <c r="Y183" i="14" s="1"/>
  <c r="AA183" i="14" s="1"/>
  <c r="AB183" i="14" s="1"/>
  <c r="Y144" i="14"/>
  <c r="AA144" i="14" s="1"/>
  <c r="AB144" i="14" s="1"/>
  <c r="AD144" i="14" s="1"/>
  <c r="N144" i="14" s="1"/>
  <c r="O144" i="14" s="1"/>
  <c r="V133" i="14"/>
  <c r="W133" i="14" s="1"/>
  <c r="Y133" i="14" s="1"/>
  <c r="AA133" i="14" s="1"/>
  <c r="AB133" i="14" s="1"/>
  <c r="Q66" i="14"/>
  <c r="R66" i="14"/>
  <c r="P66" i="14" s="1"/>
  <c r="M66" i="14" s="1"/>
  <c r="V179" i="14"/>
  <c r="W179" i="14" s="1"/>
  <c r="Y179" i="14" s="1"/>
  <c r="AA179" i="14" s="1"/>
  <c r="AB179" i="14" s="1"/>
  <c r="AD179" i="14" s="1"/>
  <c r="N179" i="14" s="1"/>
  <c r="O179" i="14" s="1"/>
  <c r="R164" i="14"/>
  <c r="P164" i="14" s="1"/>
  <c r="Q164" i="14"/>
  <c r="V162" i="14"/>
  <c r="W162" i="14" s="1"/>
  <c r="Y162" i="14" s="1"/>
  <c r="AA162" i="14" s="1"/>
  <c r="AB162" i="14" s="1"/>
  <c r="AD162" i="14" s="1"/>
  <c r="N162" i="14" s="1"/>
  <c r="O162" i="14" s="1"/>
  <c r="Y121" i="14"/>
  <c r="AA121" i="14" s="1"/>
  <c r="AB121" i="14" s="1"/>
  <c r="AD121" i="14" s="1"/>
  <c r="N121" i="14" s="1"/>
  <c r="S121" i="14" s="1"/>
  <c r="V212" i="14"/>
  <c r="W212" i="14" s="1"/>
  <c r="Y212" i="14" s="1"/>
  <c r="AA212" i="14" s="1"/>
  <c r="AB212" i="14" s="1"/>
  <c r="AD212" i="14" s="1"/>
  <c r="N212" i="14" s="1"/>
  <c r="O212" i="14" s="1"/>
  <c r="AC198" i="14"/>
  <c r="V197" i="14"/>
  <c r="W197" i="14" s="1"/>
  <c r="Y197" i="14" s="1"/>
  <c r="AA197" i="14" s="1"/>
  <c r="AB197" i="14" s="1"/>
  <c r="AC192" i="14"/>
  <c r="AD192" i="14" s="1"/>
  <c r="N192" i="14" s="1"/>
  <c r="AC168" i="14"/>
  <c r="AD168" i="14" s="1"/>
  <c r="N168" i="14" s="1"/>
  <c r="Q166" i="14"/>
  <c r="R166" i="14"/>
  <c r="P166" i="14" s="1"/>
  <c r="Q162" i="14"/>
  <c r="R162" i="14"/>
  <c r="P162" i="14" s="1"/>
  <c r="R144" i="14"/>
  <c r="P144" i="14" s="1"/>
  <c r="Q144" i="14"/>
  <c r="Q135" i="14"/>
  <c r="R135" i="14"/>
  <c r="P135" i="14" s="1"/>
  <c r="AC129" i="14"/>
  <c r="R126" i="14"/>
  <c r="P126" i="14" s="1"/>
  <c r="Q126" i="14"/>
  <c r="AC113" i="14"/>
  <c r="AD113" i="14" s="1"/>
  <c r="N113" i="14" s="1"/>
  <c r="O113" i="14" s="1"/>
  <c r="AC112" i="14"/>
  <c r="Q107" i="14"/>
  <c r="R107" i="14"/>
  <c r="P107" i="14" s="1"/>
  <c r="M107" i="14" s="1"/>
  <c r="AC94" i="14"/>
  <c r="AC93" i="14"/>
  <c r="AC92" i="14"/>
  <c r="Q87" i="14"/>
  <c r="R87" i="14"/>
  <c r="P87" i="14" s="1"/>
  <c r="M87" i="14" s="1"/>
  <c r="R82" i="14"/>
  <c r="P82" i="14" s="1"/>
  <c r="M82" i="14" s="1"/>
  <c r="V77" i="14"/>
  <c r="W77" i="14" s="1"/>
  <c r="Y77" i="14" s="1"/>
  <c r="AA77" i="14" s="1"/>
  <c r="AB77" i="14" s="1"/>
  <c r="V44" i="14"/>
  <c r="W44" i="14" s="1"/>
  <c r="Y44" i="14" s="1"/>
  <c r="AA44" i="14" s="1"/>
  <c r="AB44" i="14" s="1"/>
  <c r="V39" i="14"/>
  <c r="W39" i="14" s="1"/>
  <c r="Y39" i="14" s="1"/>
  <c r="AA39" i="14" s="1"/>
  <c r="AB39" i="14" s="1"/>
  <c r="V37" i="14"/>
  <c r="W37" i="14" s="1"/>
  <c r="Y37" i="14" s="1"/>
  <c r="AA37" i="14" s="1"/>
  <c r="AB37" i="14" s="1"/>
  <c r="Q15" i="14"/>
  <c r="R15" i="14"/>
  <c r="P15" i="14" s="1"/>
  <c r="M15" i="14" s="1"/>
  <c r="R11" i="14"/>
  <c r="P11" i="14" s="1"/>
  <c r="M11" i="14" s="1"/>
  <c r="Q11" i="14"/>
  <c r="AC219" i="14"/>
  <c r="V216" i="14"/>
  <c r="W216" i="14" s="1"/>
  <c r="Y216" i="14" s="1"/>
  <c r="AA216" i="14" s="1"/>
  <c r="AB216" i="14" s="1"/>
  <c r="V174" i="14"/>
  <c r="W174" i="14" s="1"/>
  <c r="Y174" i="14" s="1"/>
  <c r="AA174" i="14" s="1"/>
  <c r="AB174" i="14" s="1"/>
  <c r="AD174" i="14" s="1"/>
  <c r="N174" i="14" s="1"/>
  <c r="S174" i="14" s="1"/>
  <c r="AC167" i="14"/>
  <c r="Y150" i="14"/>
  <c r="AA150" i="14" s="1"/>
  <c r="AB150" i="14" s="1"/>
  <c r="AC137" i="14"/>
  <c r="V118" i="14"/>
  <c r="W118" i="14" s="1"/>
  <c r="Y118" i="14" s="1"/>
  <c r="AA118" i="14" s="1"/>
  <c r="AB118" i="14" s="1"/>
  <c r="V96" i="14"/>
  <c r="W96" i="14" s="1"/>
  <c r="Y96" i="14" s="1"/>
  <c r="AA96" i="14" s="1"/>
  <c r="AB96" i="14" s="1"/>
  <c r="V67" i="14"/>
  <c r="W67" i="14" s="1"/>
  <c r="Y67" i="14" s="1"/>
  <c r="AA67" i="14" s="1"/>
  <c r="AB67" i="14" s="1"/>
  <c r="AC63" i="14"/>
  <c r="AC62" i="14"/>
  <c r="V57" i="14"/>
  <c r="W57" i="14" s="1"/>
  <c r="Y57" i="14" s="1"/>
  <c r="AA57" i="14" s="1"/>
  <c r="AB57" i="14" s="1"/>
  <c r="AC34" i="14"/>
  <c r="V209" i="14"/>
  <c r="W209" i="14" s="1"/>
  <c r="Y209" i="14" s="1"/>
  <c r="AA209" i="14" s="1"/>
  <c r="AB209" i="14" s="1"/>
  <c r="AD209" i="14" s="1"/>
  <c r="N209" i="14" s="1"/>
  <c r="O209" i="14" s="1"/>
  <c r="AC156" i="14"/>
  <c r="V153" i="14"/>
  <c r="W153" i="14" s="1"/>
  <c r="Y153" i="14" s="1"/>
  <c r="AA153" i="14" s="1"/>
  <c r="AB153" i="14" s="1"/>
  <c r="V129" i="14"/>
  <c r="W129" i="14" s="1"/>
  <c r="Y129" i="14" s="1"/>
  <c r="AA129" i="14" s="1"/>
  <c r="AB129" i="14" s="1"/>
  <c r="V122" i="14"/>
  <c r="W122" i="14" s="1"/>
  <c r="Y122" i="14" s="1"/>
  <c r="AA122" i="14" s="1"/>
  <c r="AB122" i="14" s="1"/>
  <c r="AD122" i="14" s="1"/>
  <c r="N122" i="14" s="1"/>
  <c r="S122" i="14" s="1"/>
  <c r="AC115" i="14"/>
  <c r="V107" i="14"/>
  <c r="W107" i="14" s="1"/>
  <c r="Y107" i="14" s="1"/>
  <c r="AA107" i="14" s="1"/>
  <c r="AB107" i="14" s="1"/>
  <c r="AD107" i="14" s="1"/>
  <c r="N107" i="14" s="1"/>
  <c r="S107" i="14" s="1"/>
  <c r="V105" i="14"/>
  <c r="W105" i="14" s="1"/>
  <c r="Y105" i="14" s="1"/>
  <c r="AA105" i="14" s="1"/>
  <c r="AB105" i="14" s="1"/>
  <c r="V89" i="14"/>
  <c r="W89" i="14" s="1"/>
  <c r="Y89" i="14" s="1"/>
  <c r="AA89" i="14" s="1"/>
  <c r="AB89" i="14" s="1"/>
  <c r="AD89" i="14" s="1"/>
  <c r="N89" i="14" s="1"/>
  <c r="V69" i="14"/>
  <c r="W69" i="14" s="1"/>
  <c r="Y69" i="14" s="1"/>
  <c r="AA69" i="14" s="1"/>
  <c r="AB69" i="14" s="1"/>
  <c r="AD69" i="14" s="1"/>
  <c r="N69" i="14" s="1"/>
  <c r="AC47" i="14"/>
  <c r="AC23" i="14"/>
  <c r="V11" i="14"/>
  <c r="W11" i="14" s="1"/>
  <c r="Y11" i="14" s="1"/>
  <c r="AA11" i="14" s="1"/>
  <c r="AB11" i="14" s="1"/>
  <c r="AC207" i="14"/>
  <c r="AD207" i="14" s="1"/>
  <c r="N207" i="14" s="1"/>
  <c r="Y194" i="14"/>
  <c r="AA194" i="14" s="1"/>
  <c r="AB194" i="14" s="1"/>
  <c r="AD194" i="14" s="1"/>
  <c r="N194" i="14" s="1"/>
  <c r="S194" i="14" s="1"/>
  <c r="Y189" i="14"/>
  <c r="AA189" i="14" s="1"/>
  <c r="AB189" i="14" s="1"/>
  <c r="AD189" i="14" s="1"/>
  <c r="N189" i="14" s="1"/>
  <c r="S189" i="14" s="1"/>
  <c r="Y164" i="14"/>
  <c r="AA164" i="14" s="1"/>
  <c r="AB164" i="14" s="1"/>
  <c r="AD164" i="14" s="1"/>
  <c r="N164" i="14" s="1"/>
  <c r="S164" i="14" s="1"/>
  <c r="Y161" i="14"/>
  <c r="AA161" i="14" s="1"/>
  <c r="AB161" i="14" s="1"/>
  <c r="AD161" i="14" s="1"/>
  <c r="N161" i="14" s="1"/>
  <c r="O161" i="14" s="1"/>
  <c r="V159" i="14"/>
  <c r="W159" i="14" s="1"/>
  <c r="Y159" i="14" s="1"/>
  <c r="AA159" i="14" s="1"/>
  <c r="AB159" i="14" s="1"/>
  <c r="AD159" i="14" s="1"/>
  <c r="N159" i="14" s="1"/>
  <c r="O159" i="14" s="1"/>
  <c r="Y155" i="14"/>
  <c r="AA155" i="14" s="1"/>
  <c r="AB155" i="14" s="1"/>
  <c r="Y142" i="14"/>
  <c r="AA142" i="14" s="1"/>
  <c r="AB142" i="14" s="1"/>
  <c r="AD142" i="14" s="1"/>
  <c r="N142" i="14" s="1"/>
  <c r="O142" i="14" s="1"/>
  <c r="AC140" i="14"/>
  <c r="AD140" i="14" s="1"/>
  <c r="N140" i="14" s="1"/>
  <c r="AC64" i="14"/>
  <c r="AC55" i="14"/>
  <c r="AC206" i="14"/>
  <c r="AC197" i="14"/>
  <c r="V188" i="14"/>
  <c r="W188" i="14" s="1"/>
  <c r="Y188" i="14" s="1"/>
  <c r="AA188" i="14" s="1"/>
  <c r="AB188" i="14" s="1"/>
  <c r="AD188" i="14" s="1"/>
  <c r="N188" i="14" s="1"/>
  <c r="S188" i="14" s="1"/>
  <c r="AC184" i="14"/>
  <c r="AC170" i="14"/>
  <c r="V143" i="14"/>
  <c r="W143" i="14" s="1"/>
  <c r="Y143" i="14" s="1"/>
  <c r="AA143" i="14" s="1"/>
  <c r="AB143" i="14" s="1"/>
  <c r="AA117" i="14"/>
  <c r="AB117" i="14" s="1"/>
  <c r="AC114" i="14"/>
  <c r="AC95" i="14"/>
  <c r="V86" i="14"/>
  <c r="W86" i="14" s="1"/>
  <c r="Y86" i="14" s="1"/>
  <c r="AA86" i="14" s="1"/>
  <c r="AB86" i="14" s="1"/>
  <c r="V84" i="14"/>
  <c r="W84" i="14" s="1"/>
  <c r="Y84" i="14" s="1"/>
  <c r="AA84" i="14" s="1"/>
  <c r="AB84" i="14" s="1"/>
  <c r="AD84" i="14" s="1"/>
  <c r="N84" i="14" s="1"/>
  <c r="AC77" i="14"/>
  <c r="Y55" i="14"/>
  <c r="AA55" i="14" s="1"/>
  <c r="AB55" i="14" s="1"/>
  <c r="AC46" i="14"/>
  <c r="AC39" i="14"/>
  <c r="AC38" i="14"/>
  <c r="AC27" i="14"/>
  <c r="S145" i="14"/>
  <c r="O145" i="14"/>
  <c r="S171" i="14"/>
  <c r="S151" i="14"/>
  <c r="O151" i="14"/>
  <c r="S126" i="14"/>
  <c r="O126" i="14"/>
  <c r="O116" i="14"/>
  <c r="O158" i="14"/>
  <c r="S158" i="14"/>
  <c r="S210" i="14"/>
  <c r="O210" i="14"/>
  <c r="S225" i="14"/>
  <c r="O225" i="14"/>
  <c r="Q206" i="14"/>
  <c r="R206" i="14"/>
  <c r="P206" i="14" s="1"/>
  <c r="V223" i="14"/>
  <c r="W223" i="14" s="1"/>
  <c r="Y223" i="14" s="1"/>
  <c r="AA223" i="14" s="1"/>
  <c r="AB223" i="14" s="1"/>
  <c r="AD223" i="14" s="1"/>
  <c r="N223" i="14" s="1"/>
  <c r="AC211" i="14"/>
  <c r="AC181" i="14"/>
  <c r="Q148" i="14"/>
  <c r="R148" i="14"/>
  <c r="P148" i="14" s="1"/>
  <c r="AC138" i="14"/>
  <c r="R116" i="14"/>
  <c r="P116" i="14" s="1"/>
  <c r="Q116" i="14"/>
  <c r="AC105" i="14"/>
  <c r="Q211" i="14"/>
  <c r="R211" i="14"/>
  <c r="P211" i="14" s="1"/>
  <c r="Q192" i="14"/>
  <c r="R192" i="14"/>
  <c r="P192" i="14" s="1"/>
  <c r="V182" i="14"/>
  <c r="W182" i="14" s="1"/>
  <c r="Y182" i="14" s="1"/>
  <c r="AA182" i="14" s="1"/>
  <c r="AB182" i="14" s="1"/>
  <c r="AD182" i="14" s="1"/>
  <c r="N182" i="14" s="1"/>
  <c r="Q181" i="14"/>
  <c r="R181" i="14"/>
  <c r="P181" i="14" s="1"/>
  <c r="Q170" i="14"/>
  <c r="R170" i="14"/>
  <c r="P170" i="14" s="1"/>
  <c r="Q155" i="14"/>
  <c r="R155" i="14"/>
  <c r="P155" i="14" s="1"/>
  <c r="Q129" i="14"/>
  <c r="R129" i="14"/>
  <c r="P129" i="14" s="1"/>
  <c r="Q123" i="14"/>
  <c r="R123" i="14"/>
  <c r="P123" i="14" s="1"/>
  <c r="R115" i="14"/>
  <c r="P115" i="14" s="1"/>
  <c r="Q115" i="14"/>
  <c r="V90" i="14"/>
  <c r="W90" i="14" s="1"/>
  <c r="Y90" i="14" s="1"/>
  <c r="AA90" i="14" s="1"/>
  <c r="AB90" i="14" s="1"/>
  <c r="AD90" i="14" s="1"/>
  <c r="N90" i="14" s="1"/>
  <c r="S74" i="14"/>
  <c r="V228" i="14"/>
  <c r="W228" i="14" s="1"/>
  <c r="Y228" i="14" s="1"/>
  <c r="AA228" i="14" s="1"/>
  <c r="AB228" i="14" s="1"/>
  <c r="AD228" i="14" s="1"/>
  <c r="N228" i="14" s="1"/>
  <c r="Q137" i="14"/>
  <c r="R137" i="14"/>
  <c r="P137" i="14" s="1"/>
  <c r="R100" i="14"/>
  <c r="P100" i="14" s="1"/>
  <c r="M100" i="14" s="1"/>
  <c r="Q100" i="14"/>
  <c r="O76" i="14"/>
  <c r="S76" i="14"/>
  <c r="Q69" i="14"/>
  <c r="R69" i="14"/>
  <c r="P69" i="14" s="1"/>
  <c r="M69" i="14" s="1"/>
  <c r="Q196" i="14"/>
  <c r="R196" i="14"/>
  <c r="P196" i="14" s="1"/>
  <c r="Q186" i="14"/>
  <c r="R186" i="14"/>
  <c r="P186" i="14" s="1"/>
  <c r="Q167" i="14"/>
  <c r="R167" i="14"/>
  <c r="P167" i="14" s="1"/>
  <c r="Q154" i="14"/>
  <c r="R154" i="14"/>
  <c r="P154" i="14" s="1"/>
  <c r="V52" i="14"/>
  <c r="W52" i="14" s="1"/>
  <c r="Y52" i="14" s="1"/>
  <c r="AA52" i="14" s="1"/>
  <c r="AB52" i="14" s="1"/>
  <c r="AA148" i="14"/>
  <c r="AB148" i="14" s="1"/>
  <c r="AD148" i="14" s="1"/>
  <c r="N148" i="14" s="1"/>
  <c r="Q127" i="14"/>
  <c r="R127" i="14"/>
  <c r="P127" i="14" s="1"/>
  <c r="AC85" i="14"/>
  <c r="V85" i="14"/>
  <c r="W85" i="14" s="1"/>
  <c r="Y85" i="14" s="1"/>
  <c r="AA85" i="14" s="1"/>
  <c r="AB85" i="14" s="1"/>
  <c r="Q191" i="14"/>
  <c r="R191" i="14"/>
  <c r="P191" i="14" s="1"/>
  <c r="R139" i="14"/>
  <c r="P139" i="14" s="1"/>
  <c r="Q139" i="14"/>
  <c r="O127" i="14"/>
  <c r="V119" i="14"/>
  <c r="W119" i="14" s="1"/>
  <c r="Y119" i="14" s="1"/>
  <c r="AA119" i="14" s="1"/>
  <c r="AB119" i="14" s="1"/>
  <c r="AD119" i="14" s="1"/>
  <c r="N119" i="14" s="1"/>
  <c r="Q98" i="14"/>
  <c r="R98" i="14"/>
  <c r="P98" i="14" s="1"/>
  <c r="Q80" i="14"/>
  <c r="R80" i="14"/>
  <c r="P80" i="14" s="1"/>
  <c r="M80" i="14" s="1"/>
  <c r="R169" i="14"/>
  <c r="P169" i="14" s="1"/>
  <c r="Q169" i="14"/>
  <c r="R213" i="14"/>
  <c r="P213" i="14" s="1"/>
  <c r="V178" i="14"/>
  <c r="W178" i="14" s="1"/>
  <c r="Y178" i="14" s="1"/>
  <c r="AA178" i="14" s="1"/>
  <c r="AB178" i="14" s="1"/>
  <c r="AD178" i="14" s="1"/>
  <c r="N178" i="14" s="1"/>
  <c r="Q216" i="14"/>
  <c r="R216" i="14"/>
  <c r="P216" i="14" s="1"/>
  <c r="R207" i="14"/>
  <c r="P207" i="14" s="1"/>
  <c r="Q182" i="14"/>
  <c r="R182" i="14"/>
  <c r="P182" i="14" s="1"/>
  <c r="AC153" i="14"/>
  <c r="V147" i="14"/>
  <c r="W147" i="14" s="1"/>
  <c r="Y147" i="14" s="1"/>
  <c r="AA147" i="14" s="1"/>
  <c r="AB147" i="14" s="1"/>
  <c r="AC143" i="14"/>
  <c r="V128" i="14"/>
  <c r="W128" i="14" s="1"/>
  <c r="Y128" i="14" s="1"/>
  <c r="AA128" i="14" s="1"/>
  <c r="AB128" i="14" s="1"/>
  <c r="AD128" i="14" s="1"/>
  <c r="N128" i="14" s="1"/>
  <c r="R104" i="14"/>
  <c r="P104" i="14" s="1"/>
  <c r="M104" i="14" s="1"/>
  <c r="Q81" i="14"/>
  <c r="R81" i="14"/>
  <c r="P81" i="14" s="1"/>
  <c r="M81" i="14" s="1"/>
  <c r="Q221" i="14"/>
  <c r="R221" i="14"/>
  <c r="P221" i="14" s="1"/>
  <c r="V213" i="14"/>
  <c r="W213" i="14" s="1"/>
  <c r="Y213" i="14" s="1"/>
  <c r="AA213" i="14" s="1"/>
  <c r="AB213" i="14" s="1"/>
  <c r="AD213" i="14" s="1"/>
  <c r="N213" i="14" s="1"/>
  <c r="Q143" i="14"/>
  <c r="R143" i="14"/>
  <c r="P143" i="14" s="1"/>
  <c r="Q133" i="14"/>
  <c r="R133" i="14"/>
  <c r="P133" i="14" s="1"/>
  <c r="V198" i="14"/>
  <c r="W198" i="14" s="1"/>
  <c r="Y198" i="14" s="1"/>
  <c r="AA198" i="14" s="1"/>
  <c r="AB198" i="14" s="1"/>
  <c r="AC226" i="14"/>
  <c r="R223" i="14"/>
  <c r="P223" i="14" s="1"/>
  <c r="AC201" i="14"/>
  <c r="R198" i="14"/>
  <c r="P198" i="14" s="1"/>
  <c r="R178" i="14"/>
  <c r="P178" i="14" s="1"/>
  <c r="AC176" i="14"/>
  <c r="R158" i="14"/>
  <c r="P158" i="14" s="1"/>
  <c r="Q152" i="14"/>
  <c r="R152" i="14"/>
  <c r="P152" i="14" s="1"/>
  <c r="Q105" i="14"/>
  <c r="R105" i="14"/>
  <c r="P105" i="14" s="1"/>
  <c r="M105" i="14" s="1"/>
  <c r="Q85" i="14"/>
  <c r="R85" i="14"/>
  <c r="P85" i="14" s="1"/>
  <c r="M85" i="14" s="1"/>
  <c r="Q177" i="14"/>
  <c r="R177" i="14"/>
  <c r="P177" i="14" s="1"/>
  <c r="Q153" i="14"/>
  <c r="R153" i="14"/>
  <c r="P153" i="14" s="1"/>
  <c r="AC216" i="14"/>
  <c r="Q226" i="14"/>
  <c r="R226" i="14"/>
  <c r="P226" i="14" s="1"/>
  <c r="R217" i="14"/>
  <c r="P217" i="14" s="1"/>
  <c r="Q201" i="14"/>
  <c r="R201" i="14"/>
  <c r="P201" i="14" s="1"/>
  <c r="Q187" i="14"/>
  <c r="R187" i="14"/>
  <c r="P187" i="14" s="1"/>
  <c r="Q176" i="14"/>
  <c r="R176" i="14"/>
  <c r="P176" i="14" s="1"/>
  <c r="Q168" i="14"/>
  <c r="R168" i="14"/>
  <c r="P168" i="14" s="1"/>
  <c r="V160" i="14"/>
  <c r="W160" i="14" s="1"/>
  <c r="Y160" i="14" s="1"/>
  <c r="AA160" i="14" s="1"/>
  <c r="AB160" i="14" s="1"/>
  <c r="AD160" i="14" s="1"/>
  <c r="N160" i="14" s="1"/>
  <c r="R113" i="14"/>
  <c r="P113" i="14" s="1"/>
  <c r="M113" i="14" s="1"/>
  <c r="Q113" i="14"/>
  <c r="AC152" i="14"/>
  <c r="Q117" i="14"/>
  <c r="R117" i="14"/>
  <c r="P117" i="14" s="1"/>
  <c r="AC101" i="14"/>
  <c r="Q101" i="14"/>
  <c r="R101" i="14"/>
  <c r="P101" i="14" s="1"/>
  <c r="M101" i="14" s="1"/>
  <c r="AC75" i="14"/>
  <c r="Q24" i="14"/>
  <c r="R24" i="14"/>
  <c r="P24" i="14" s="1"/>
  <c r="M24" i="14" s="1"/>
  <c r="R51" i="14"/>
  <c r="P51" i="14" s="1"/>
  <c r="M51" i="14" s="1"/>
  <c r="Q51" i="14"/>
  <c r="R16" i="14"/>
  <c r="P16" i="14" s="1"/>
  <c r="M16" i="14" s="1"/>
  <c r="Q16" i="14"/>
  <c r="Q44" i="14"/>
  <c r="R44" i="14"/>
  <c r="P44" i="14" s="1"/>
  <c r="M44" i="14" s="1"/>
  <c r="Q9" i="14"/>
  <c r="R9" i="14"/>
  <c r="P9" i="14" s="1"/>
  <c r="M9" i="14" s="1"/>
  <c r="V3" i="14"/>
  <c r="W3" i="14" s="1"/>
  <c r="Y3" i="14" s="1"/>
  <c r="AA3" i="14" s="1"/>
  <c r="AB3" i="14" s="1"/>
  <c r="AD3" i="14" s="1"/>
  <c r="N3" i="14" s="1"/>
  <c r="AC147" i="14"/>
  <c r="Q122" i="14"/>
  <c r="R122" i="14"/>
  <c r="P122" i="14" s="1"/>
  <c r="Y100" i="14"/>
  <c r="AA100" i="14" s="1"/>
  <c r="AB100" i="14" s="1"/>
  <c r="AD100" i="14" s="1"/>
  <c r="N100" i="14" s="1"/>
  <c r="AC157" i="14"/>
  <c r="Q142" i="14"/>
  <c r="R142" i="14"/>
  <c r="P142" i="14" s="1"/>
  <c r="AC132" i="14"/>
  <c r="AD132" i="14" s="1"/>
  <c r="N132" i="14" s="1"/>
  <c r="Q114" i="14"/>
  <c r="R114" i="14"/>
  <c r="P114" i="14" s="1"/>
  <c r="AC99" i="14"/>
  <c r="R39" i="14"/>
  <c r="P39" i="14" s="1"/>
  <c r="M39" i="14" s="1"/>
  <c r="Q39" i="14"/>
  <c r="R36" i="14"/>
  <c r="P36" i="14" s="1"/>
  <c r="M36" i="14" s="1"/>
  <c r="Q36" i="14"/>
  <c r="Q147" i="14"/>
  <c r="R147" i="14"/>
  <c r="P147" i="14" s="1"/>
  <c r="Q132" i="14"/>
  <c r="R132" i="14"/>
  <c r="P132" i="14" s="1"/>
  <c r="Q99" i="14"/>
  <c r="R99" i="14"/>
  <c r="P99" i="14" s="1"/>
  <c r="M99" i="14" s="1"/>
  <c r="Y95" i="14"/>
  <c r="AA95" i="14" s="1"/>
  <c r="AB95" i="14" s="1"/>
  <c r="Q75" i="14"/>
  <c r="R75" i="14"/>
  <c r="P75" i="14" s="1"/>
  <c r="M75" i="14" s="1"/>
  <c r="Q12" i="14"/>
  <c r="R12" i="14"/>
  <c r="P12" i="14" s="1"/>
  <c r="M12" i="14" s="1"/>
  <c r="V124" i="14"/>
  <c r="W124" i="14" s="1"/>
  <c r="Y124" i="14" s="1"/>
  <c r="AA124" i="14" s="1"/>
  <c r="AB124" i="14" s="1"/>
  <c r="AD124" i="14" s="1"/>
  <c r="N124" i="14" s="1"/>
  <c r="AC117" i="14"/>
  <c r="R71" i="14"/>
  <c r="P71" i="14" s="1"/>
  <c r="M71" i="14" s="1"/>
  <c r="Q71" i="14"/>
  <c r="Q47" i="14"/>
  <c r="R47" i="14"/>
  <c r="P47" i="14" s="1"/>
  <c r="M47" i="14" s="1"/>
  <c r="AC52" i="14"/>
  <c r="Q42" i="14"/>
  <c r="R42" i="14"/>
  <c r="P42" i="14" s="1"/>
  <c r="M42" i="14" s="1"/>
  <c r="R31" i="14"/>
  <c r="P31" i="14" s="1"/>
  <c r="M31" i="14" s="1"/>
  <c r="Q31" i="14"/>
  <c r="Q62" i="14"/>
  <c r="R62" i="14"/>
  <c r="P62" i="14" s="1"/>
  <c r="M62" i="14" s="1"/>
  <c r="Q57" i="14"/>
  <c r="R57" i="14"/>
  <c r="P57" i="14" s="1"/>
  <c r="M57" i="14" s="1"/>
  <c r="AC84" i="14"/>
  <c r="Q74" i="14"/>
  <c r="R74" i="14"/>
  <c r="P74" i="14" s="1"/>
  <c r="M74" i="14" s="1"/>
  <c r="Q14" i="14"/>
  <c r="R14" i="14"/>
  <c r="P14" i="14" s="1"/>
  <c r="M14" i="14" s="1"/>
  <c r="AC103" i="14"/>
  <c r="Q79" i="14"/>
  <c r="R79" i="14"/>
  <c r="P79" i="14" s="1"/>
  <c r="M79" i="14" s="1"/>
  <c r="V29" i="14"/>
  <c r="W29" i="14" s="1"/>
  <c r="Y29" i="14" s="1"/>
  <c r="AA29" i="14" s="1"/>
  <c r="AB29" i="14" s="1"/>
  <c r="Q8" i="14"/>
  <c r="R8" i="14"/>
  <c r="P8" i="14" s="1"/>
  <c r="Q84" i="14"/>
  <c r="R84" i="14"/>
  <c r="P84" i="14" s="1"/>
  <c r="M84" i="14" s="1"/>
  <c r="Q59" i="14"/>
  <c r="R59" i="14"/>
  <c r="P59" i="14" s="1"/>
  <c r="M59" i="14" s="1"/>
  <c r="AC32" i="14"/>
  <c r="Q27" i="14"/>
  <c r="R27" i="14"/>
  <c r="P27" i="14" s="1"/>
  <c r="M27" i="14" s="1"/>
  <c r="Q22" i="14"/>
  <c r="R22" i="14"/>
  <c r="P22" i="14" s="1"/>
  <c r="M22" i="14" s="1"/>
  <c r="AC14" i="14"/>
  <c r="AC56" i="14"/>
  <c r="AC12" i="14"/>
  <c r="V24" i="14"/>
  <c r="W24" i="14" s="1"/>
  <c r="Y24" i="14" s="1"/>
  <c r="AA24" i="14" s="1"/>
  <c r="AB24" i="14" s="1"/>
  <c r="V59" i="14"/>
  <c r="W59" i="14" s="1"/>
  <c r="Y59" i="14" s="1"/>
  <c r="AA59" i="14" s="1"/>
  <c r="AB59" i="14" s="1"/>
  <c r="AD59" i="14" s="1"/>
  <c r="N59" i="14" s="1"/>
  <c r="Q37" i="14"/>
  <c r="R37" i="14"/>
  <c r="P37" i="14" s="1"/>
  <c r="M37" i="14" s="1"/>
  <c r="Y26" i="14"/>
  <c r="AA26" i="14" s="1"/>
  <c r="AB26" i="14" s="1"/>
  <c r="V9" i="14"/>
  <c r="W9" i="14" s="1"/>
  <c r="Y9" i="14" s="1"/>
  <c r="AA9" i="14" s="1"/>
  <c r="AB9" i="14" s="1"/>
  <c r="R4" i="14"/>
  <c r="P4" i="14" s="1"/>
  <c r="M4" i="14" s="1"/>
  <c r="AC61" i="14"/>
  <c r="AC29" i="14"/>
  <c r="Q52" i="14"/>
  <c r="R52" i="14"/>
  <c r="P52" i="14" s="1"/>
  <c r="M52" i="14" s="1"/>
  <c r="AC49" i="14"/>
  <c r="AC41" i="14"/>
  <c r="Q32" i="14"/>
  <c r="R32" i="14"/>
  <c r="P32" i="14" s="1"/>
  <c r="M32" i="14" s="1"/>
  <c r="AC21" i="14"/>
  <c r="Q17" i="14"/>
  <c r="R17" i="14"/>
  <c r="P17" i="14" s="1"/>
  <c r="M17" i="14" s="1"/>
  <c r="Q3" i="14"/>
  <c r="R3" i="14"/>
  <c r="O120" i="14" l="1"/>
  <c r="S120" i="14"/>
  <c r="AD24" i="14"/>
  <c r="N24" i="14" s="1"/>
  <c r="AD73" i="14"/>
  <c r="N73" i="14" s="1"/>
  <c r="L73" i="14" s="1"/>
  <c r="AD30" i="14"/>
  <c r="N30" i="14" s="1"/>
  <c r="O30" i="14" s="1"/>
  <c r="AD65" i="14"/>
  <c r="N65" i="14" s="1"/>
  <c r="AD193" i="14"/>
  <c r="N193" i="14" s="1"/>
  <c r="O193" i="14" s="1"/>
  <c r="S113" i="14"/>
  <c r="AD118" i="14"/>
  <c r="N118" i="14" s="1"/>
  <c r="O118" i="14" s="1"/>
  <c r="AD96" i="14"/>
  <c r="N96" i="14" s="1"/>
  <c r="AD150" i="14"/>
  <c r="N150" i="14" s="1"/>
  <c r="O150" i="14" s="1"/>
  <c r="AD183" i="14"/>
  <c r="N183" i="14" s="1"/>
  <c r="O183" i="14" s="1"/>
  <c r="AD141" i="14"/>
  <c r="N141" i="14" s="1"/>
  <c r="S141" i="14" s="1"/>
  <c r="AD155" i="14"/>
  <c r="N155" i="14" s="1"/>
  <c r="S155" i="14" s="1"/>
  <c r="AD129" i="14"/>
  <c r="N129" i="14" s="1"/>
  <c r="S129" i="14" s="1"/>
  <c r="AD42" i="14"/>
  <c r="N42" i="14" s="1"/>
  <c r="AD195" i="14"/>
  <c r="N195" i="14" s="1"/>
  <c r="O195" i="14" s="1"/>
  <c r="AD177" i="14"/>
  <c r="N177" i="14" s="1"/>
  <c r="S177" i="14" s="1"/>
  <c r="AD130" i="14"/>
  <c r="N130" i="14" s="1"/>
  <c r="S130" i="14" s="1"/>
  <c r="S195" i="14"/>
  <c r="O196" i="14"/>
  <c r="AD66" i="14"/>
  <c r="N66" i="14" s="1"/>
  <c r="O66" i="14" s="1"/>
  <c r="AD117" i="14"/>
  <c r="N117" i="14" s="1"/>
  <c r="S117" i="14" s="1"/>
  <c r="O205" i="14"/>
  <c r="AD29" i="14"/>
  <c r="N29" i="14" s="1"/>
  <c r="S208" i="14"/>
  <c r="AD13" i="14"/>
  <c r="N13" i="14" s="1"/>
  <c r="O13" i="14" s="1"/>
  <c r="AD22" i="14"/>
  <c r="N22" i="14" s="1"/>
  <c r="AD109" i="14"/>
  <c r="N109" i="14" s="1"/>
  <c r="O109" i="14" s="1"/>
  <c r="O185" i="14"/>
  <c r="S185" i="14"/>
  <c r="AD8" i="14"/>
  <c r="N8" i="14" s="1"/>
  <c r="L8" i="14" s="1"/>
  <c r="O200" i="14"/>
  <c r="O165" i="14"/>
  <c r="AD60" i="14"/>
  <c r="N60" i="14" s="1"/>
  <c r="S60" i="14" s="1"/>
  <c r="O166" i="14"/>
  <c r="AD198" i="14"/>
  <c r="N198" i="14" s="1"/>
  <c r="AD44" i="14"/>
  <c r="N44" i="14" s="1"/>
  <c r="O44" i="14" s="1"/>
  <c r="AD78" i="14"/>
  <c r="N78" i="14" s="1"/>
  <c r="L78" i="14" s="1"/>
  <c r="AD40" i="14"/>
  <c r="N40" i="14" s="1"/>
  <c r="AD56" i="14"/>
  <c r="N56" i="14" s="1"/>
  <c r="L56" i="14" s="1"/>
  <c r="AD111" i="14"/>
  <c r="N111" i="14" s="1"/>
  <c r="O111" i="14" s="1"/>
  <c r="AD9" i="14"/>
  <c r="N9" i="14" s="1"/>
  <c r="S9" i="14" s="1"/>
  <c r="AD133" i="14"/>
  <c r="N133" i="14" s="1"/>
  <c r="O133" i="14" s="1"/>
  <c r="AD28" i="14"/>
  <c r="N28" i="14" s="1"/>
  <c r="S28" i="14" s="1"/>
  <c r="AD19" i="14"/>
  <c r="N19" i="14" s="1"/>
  <c r="O19" i="14" s="1"/>
  <c r="AD26" i="14"/>
  <c r="N26" i="14" s="1"/>
  <c r="L26" i="14" s="1"/>
  <c r="AD85" i="14"/>
  <c r="N85" i="14" s="1"/>
  <c r="L85" i="14" s="1"/>
  <c r="O164" i="14"/>
  <c r="O207" i="14"/>
  <c r="S207" i="14"/>
  <c r="AD86" i="14"/>
  <c r="N86" i="14" s="1"/>
  <c r="O86" i="14" s="1"/>
  <c r="AD114" i="14"/>
  <c r="N114" i="14" s="1"/>
  <c r="S114" i="14" s="1"/>
  <c r="AD25" i="14"/>
  <c r="N25" i="14" s="1"/>
  <c r="L25" i="14" s="1"/>
  <c r="AD163" i="14"/>
  <c r="N163" i="14" s="1"/>
  <c r="O199" i="14"/>
  <c r="AD143" i="14"/>
  <c r="N143" i="14" s="1"/>
  <c r="O143" i="14" s="1"/>
  <c r="AD4" i="14"/>
  <c r="N4" i="14" s="1"/>
  <c r="S4" i="14" s="1"/>
  <c r="S214" i="14"/>
  <c r="AD15" i="14"/>
  <c r="N15" i="14" s="1"/>
  <c r="O15" i="14" s="1"/>
  <c r="AD191" i="14"/>
  <c r="N191" i="14" s="1"/>
  <c r="S191" i="14" s="1"/>
  <c r="S179" i="14"/>
  <c r="AD169" i="14"/>
  <c r="N169" i="14" s="1"/>
  <c r="O169" i="14" s="1"/>
  <c r="AD57" i="14"/>
  <c r="N57" i="14" s="1"/>
  <c r="O57" i="14" s="1"/>
  <c r="AD37" i="14"/>
  <c r="N37" i="14" s="1"/>
  <c r="L37" i="14" s="1"/>
  <c r="AD53" i="14"/>
  <c r="N53" i="14" s="1"/>
  <c r="O53" i="14" s="1"/>
  <c r="AD91" i="14"/>
  <c r="N91" i="14" s="1"/>
  <c r="O91" i="14" s="1"/>
  <c r="AD190" i="14"/>
  <c r="N190" i="14" s="1"/>
  <c r="O190" i="14" s="1"/>
  <c r="AD50" i="14"/>
  <c r="N50" i="14" s="1"/>
  <c r="AD48" i="14"/>
  <c r="N48" i="14" s="1"/>
  <c r="L48" i="14" s="1"/>
  <c r="AD67" i="14"/>
  <c r="N67" i="14" s="1"/>
  <c r="AD201" i="14"/>
  <c r="N201" i="14" s="1"/>
  <c r="O201" i="14" s="1"/>
  <c r="AD18" i="14"/>
  <c r="N18" i="14" s="1"/>
  <c r="S18" i="14" s="1"/>
  <c r="AD17" i="14"/>
  <c r="N17" i="14" s="1"/>
  <c r="L17" i="14" s="1"/>
  <c r="AD62" i="14"/>
  <c r="N62" i="14" s="1"/>
  <c r="O62" i="14" s="1"/>
  <c r="O177" i="14"/>
  <c r="AD92" i="14"/>
  <c r="N92" i="14" s="1"/>
  <c r="L92" i="14" s="1"/>
  <c r="AD71" i="14"/>
  <c r="N71" i="14" s="1"/>
  <c r="O71" i="14" s="1"/>
  <c r="AD11" i="14"/>
  <c r="N11" i="14" s="1"/>
  <c r="S11" i="14" s="1"/>
  <c r="S193" i="14"/>
  <c r="AD49" i="14"/>
  <c r="N49" i="14" s="1"/>
  <c r="S49" i="14" s="1"/>
  <c r="AD16" i="14"/>
  <c r="N16" i="14" s="1"/>
  <c r="AD99" i="14"/>
  <c r="N99" i="14" s="1"/>
  <c r="AD112" i="14"/>
  <c r="N112" i="14" s="1"/>
  <c r="O112" i="14" s="1"/>
  <c r="AD94" i="14"/>
  <c r="N94" i="14" s="1"/>
  <c r="S140" i="14"/>
  <c r="O140" i="14"/>
  <c r="O192" i="14"/>
  <c r="S192" i="14"/>
  <c r="S125" i="14"/>
  <c r="O125" i="14"/>
  <c r="S168" i="14"/>
  <c r="O168" i="14"/>
  <c r="O72" i="14"/>
  <c r="L72" i="14"/>
  <c r="O132" i="14"/>
  <c r="S132" i="14"/>
  <c r="S131" i="14"/>
  <c r="O131" i="14"/>
  <c r="AD35" i="14"/>
  <c r="N35" i="14" s="1"/>
  <c r="S35" i="14" s="1"/>
  <c r="AD93" i="14"/>
  <c r="N93" i="14" s="1"/>
  <c r="L93" i="14" s="1"/>
  <c r="S218" i="14"/>
  <c r="AD103" i="14"/>
  <c r="N103" i="14" s="1"/>
  <c r="S103" i="14" s="1"/>
  <c r="AD98" i="14"/>
  <c r="N98" i="14" s="1"/>
  <c r="S98" i="14" s="1"/>
  <c r="AD156" i="14"/>
  <c r="N156" i="14" s="1"/>
  <c r="AD105" i="14"/>
  <c r="N105" i="14" s="1"/>
  <c r="S105" i="14" s="1"/>
  <c r="AD137" i="14"/>
  <c r="N137" i="14" s="1"/>
  <c r="S137" i="14" s="1"/>
  <c r="AD63" i="14"/>
  <c r="N63" i="14" s="1"/>
  <c r="L63" i="14" s="1"/>
  <c r="AD101" i="14"/>
  <c r="N101" i="14" s="1"/>
  <c r="AD52" i="14"/>
  <c r="N52" i="14" s="1"/>
  <c r="L52" i="14" s="1"/>
  <c r="AD115" i="14"/>
  <c r="N115" i="14" s="1"/>
  <c r="O115" i="14" s="1"/>
  <c r="AD36" i="14"/>
  <c r="N36" i="14" s="1"/>
  <c r="O36" i="14" s="1"/>
  <c r="AD46" i="14"/>
  <c r="N46" i="14" s="1"/>
  <c r="L46" i="14" s="1"/>
  <c r="AD41" i="14"/>
  <c r="N41" i="14" s="1"/>
  <c r="O41" i="14" s="1"/>
  <c r="AD216" i="14"/>
  <c r="N216" i="14" s="1"/>
  <c r="S216" i="14" s="1"/>
  <c r="AD152" i="14"/>
  <c r="N152" i="14" s="1"/>
  <c r="S152" i="14" s="1"/>
  <c r="AD14" i="14"/>
  <c r="N14" i="14" s="1"/>
  <c r="S14" i="14" s="1"/>
  <c r="AD68" i="14"/>
  <c r="N68" i="14" s="1"/>
  <c r="O68" i="14" s="1"/>
  <c r="AD61" i="14"/>
  <c r="N61" i="14" s="1"/>
  <c r="AD184" i="14"/>
  <c r="N184" i="14" s="1"/>
  <c r="O180" i="14"/>
  <c r="AD157" i="14"/>
  <c r="N157" i="14" s="1"/>
  <c r="S157" i="14" s="1"/>
  <c r="AD197" i="14"/>
  <c r="N197" i="14" s="1"/>
  <c r="S197" i="14" s="1"/>
  <c r="AD170" i="14"/>
  <c r="N170" i="14" s="1"/>
  <c r="S170" i="14" s="1"/>
  <c r="AD20" i="14"/>
  <c r="N20" i="14" s="1"/>
  <c r="L20" i="14" s="1"/>
  <c r="AD58" i="14"/>
  <c r="N58" i="14" s="1"/>
  <c r="S58" i="14" s="1"/>
  <c r="AD108" i="14"/>
  <c r="N108" i="14" s="1"/>
  <c r="AD75" i="14"/>
  <c r="N75" i="14" s="1"/>
  <c r="AD77" i="14"/>
  <c r="N77" i="14" s="1"/>
  <c r="O77" i="14" s="1"/>
  <c r="AD153" i="14"/>
  <c r="N153" i="14" s="1"/>
  <c r="O153" i="14" s="1"/>
  <c r="AD229" i="14"/>
  <c r="N229" i="14" s="1"/>
  <c r="O229" i="14" s="1"/>
  <c r="AD226" i="14"/>
  <c r="N226" i="14" s="1"/>
  <c r="S226" i="14" s="1"/>
  <c r="AD33" i="14"/>
  <c r="N33" i="14" s="1"/>
  <c r="L33" i="14" s="1"/>
  <c r="AD7" i="14"/>
  <c r="N7" i="14" s="1"/>
  <c r="O7" i="14" s="1"/>
  <c r="AD110" i="14"/>
  <c r="N110" i="14" s="1"/>
  <c r="AD83" i="14"/>
  <c r="N83" i="14" s="1"/>
  <c r="AD147" i="14"/>
  <c r="N147" i="14" s="1"/>
  <c r="O147" i="14" s="1"/>
  <c r="AD38" i="14"/>
  <c r="N38" i="14" s="1"/>
  <c r="O38" i="14" s="1"/>
  <c r="AD21" i="14"/>
  <c r="N21" i="14" s="1"/>
  <c r="L21" i="14" s="1"/>
  <c r="AD97" i="14"/>
  <c r="N97" i="14" s="1"/>
  <c r="AD181" i="14"/>
  <c r="N181" i="14" s="1"/>
  <c r="AD176" i="14"/>
  <c r="N176" i="14" s="1"/>
  <c r="AD23" i="14"/>
  <c r="N23" i="14" s="1"/>
  <c r="O23" i="14" s="1"/>
  <c r="AD47" i="14"/>
  <c r="N47" i="14" s="1"/>
  <c r="L47" i="14" s="1"/>
  <c r="AD211" i="14"/>
  <c r="N211" i="14" s="1"/>
  <c r="S211" i="14" s="1"/>
  <c r="AD32" i="14"/>
  <c r="N32" i="14" s="1"/>
  <c r="O32" i="14" s="1"/>
  <c r="AD51" i="14"/>
  <c r="N51" i="14" s="1"/>
  <c r="L51" i="14" s="1"/>
  <c r="AD88" i="14"/>
  <c r="N88" i="14" s="1"/>
  <c r="AD10" i="14"/>
  <c r="N10" i="14" s="1"/>
  <c r="L10" i="14" s="1"/>
  <c r="AD219" i="14"/>
  <c r="N219" i="14" s="1"/>
  <c r="O219" i="14" s="1"/>
  <c r="AD138" i="14"/>
  <c r="N138" i="14" s="1"/>
  <c r="AD95" i="14"/>
  <c r="N95" i="14" s="1"/>
  <c r="L95" i="14" s="1"/>
  <c r="O215" i="14"/>
  <c r="AD55" i="14"/>
  <c r="N55" i="14" s="1"/>
  <c r="S55" i="14" s="1"/>
  <c r="AD39" i="14"/>
  <c r="N39" i="14" s="1"/>
  <c r="L39" i="14" s="1"/>
  <c r="AD206" i="14"/>
  <c r="N206" i="14" s="1"/>
  <c r="AD79" i="14"/>
  <c r="N79" i="14" s="1"/>
  <c r="O79" i="14" s="1"/>
  <c r="AD31" i="14"/>
  <c r="N31" i="14" s="1"/>
  <c r="S31" i="14" s="1"/>
  <c r="AD12" i="14"/>
  <c r="N12" i="14" s="1"/>
  <c r="O12" i="14" s="1"/>
  <c r="AD34" i="14"/>
  <c r="N34" i="14" s="1"/>
  <c r="AD64" i="14"/>
  <c r="N64" i="14" s="1"/>
  <c r="L64" i="14" s="1"/>
  <c r="AD167" i="14"/>
  <c r="N167" i="14" s="1"/>
  <c r="AD27" i="14"/>
  <c r="N27" i="14" s="1"/>
  <c r="AD45" i="14"/>
  <c r="N45" i="14" s="1"/>
  <c r="S45" i="14" s="1"/>
  <c r="AD70" i="14"/>
  <c r="N70" i="14" s="1"/>
  <c r="AD81" i="14"/>
  <c r="N81" i="14" s="1"/>
  <c r="L81" i="14" s="1"/>
  <c r="AD175" i="14"/>
  <c r="N175" i="14" s="1"/>
  <c r="S187" i="14"/>
  <c r="O174" i="14"/>
  <c r="L102" i="14"/>
  <c r="L65" i="14"/>
  <c r="L100" i="14"/>
  <c r="O103" i="14"/>
  <c r="O73" i="14"/>
  <c r="S93" i="14"/>
  <c r="S73" i="14"/>
  <c r="S30" i="14"/>
  <c r="O99" i="14"/>
  <c r="L99" i="14"/>
  <c r="S84" i="14"/>
  <c r="L84" i="14"/>
  <c r="S67" i="14"/>
  <c r="L67" i="14"/>
  <c r="O82" i="14"/>
  <c r="L82" i="14"/>
  <c r="S87" i="14"/>
  <c r="L87" i="14"/>
  <c r="O104" i="14"/>
  <c r="L104" i="14"/>
  <c r="O106" i="14"/>
  <c r="L106" i="14"/>
  <c r="O89" i="14"/>
  <c r="L89" i="14"/>
  <c r="L90" i="14"/>
  <c r="O65" i="14"/>
  <c r="O107" i="14"/>
  <c r="L107" i="14"/>
  <c r="S65" i="14"/>
  <c r="S81" i="14"/>
  <c r="S112" i="14"/>
  <c r="L112" i="14"/>
  <c r="L94" i="14"/>
  <c r="M83" i="14"/>
  <c r="L74" i="14"/>
  <c r="S54" i="14"/>
  <c r="L54" i="14"/>
  <c r="S69" i="14"/>
  <c r="L69" i="14"/>
  <c r="S53" i="14"/>
  <c r="L53" i="14"/>
  <c r="L113" i="14"/>
  <c r="L86" i="14"/>
  <c r="L59" i="14"/>
  <c r="L91" i="14"/>
  <c r="S56" i="14"/>
  <c r="O80" i="14"/>
  <c r="L80" i="14"/>
  <c r="M98" i="14"/>
  <c r="S106" i="14"/>
  <c r="S96" i="14"/>
  <c r="L96" i="14"/>
  <c r="O60" i="14"/>
  <c r="L60" i="14"/>
  <c r="L103" i="14"/>
  <c r="L76" i="14"/>
  <c r="S48" i="14"/>
  <c r="L6" i="14"/>
  <c r="L18" i="14"/>
  <c r="L43" i="14"/>
  <c r="O139" i="14"/>
  <c r="S159" i="14"/>
  <c r="S161" i="14"/>
  <c r="O56" i="14"/>
  <c r="O154" i="14"/>
  <c r="O96" i="14"/>
  <c r="S203" i="14"/>
  <c r="O69" i="14"/>
  <c r="S172" i="14"/>
  <c r="S202" i="14"/>
  <c r="S146" i="14"/>
  <c r="O84" i="14"/>
  <c r="S82" i="14"/>
  <c r="S229" i="14"/>
  <c r="O220" i="14"/>
  <c r="S135" i="14"/>
  <c r="O54" i="14"/>
  <c r="S143" i="14"/>
  <c r="S201" i="14"/>
  <c r="S162" i="14"/>
  <c r="O186" i="14"/>
  <c r="S144" i="14"/>
  <c r="O226" i="14"/>
  <c r="S209" i="14"/>
  <c r="S212" i="14"/>
  <c r="S89" i="14"/>
  <c r="S118" i="14"/>
  <c r="O130" i="14"/>
  <c r="O121" i="14"/>
  <c r="S221" i="14"/>
  <c r="S227" i="14"/>
  <c r="S57" i="14"/>
  <c r="O117" i="14"/>
  <c r="O152" i="14"/>
  <c r="S66" i="14"/>
  <c r="S46" i="14"/>
  <c r="S10" i="14"/>
  <c r="O2" i="14"/>
  <c r="S2" i="14"/>
  <c r="O5" i="14"/>
  <c r="S5" i="14"/>
  <c r="M7" i="14"/>
  <c r="O6" i="14"/>
  <c r="S6" i="14"/>
  <c r="O3" i="14"/>
  <c r="S3" i="14"/>
  <c r="L45" i="14"/>
  <c r="L30" i="14"/>
  <c r="L2" i="14"/>
  <c r="L50" i="14"/>
  <c r="O18" i="14"/>
  <c r="L13" i="14"/>
  <c r="O40" i="14"/>
  <c r="L40" i="14"/>
  <c r="L14" i="14"/>
  <c r="S40" i="14"/>
  <c r="L42" i="14"/>
  <c r="L5" i="14"/>
  <c r="O27" i="14"/>
  <c r="L27" i="14"/>
  <c r="S44" i="14"/>
  <c r="S36" i="14"/>
  <c r="L24" i="14"/>
  <c r="O14" i="14"/>
  <c r="S38" i="14"/>
  <c r="L22" i="14"/>
  <c r="L16" i="14"/>
  <c r="L29" i="14"/>
  <c r="S33" i="14"/>
  <c r="O33" i="14"/>
  <c r="S25" i="14"/>
  <c r="S37" i="14"/>
  <c r="S94" i="14"/>
  <c r="O94" i="14"/>
  <c r="O67" i="14"/>
  <c r="S68" i="14"/>
  <c r="S183" i="14"/>
  <c r="O188" i="14"/>
  <c r="S142" i="14"/>
  <c r="O194" i="14"/>
  <c r="S99" i="14"/>
  <c r="S153" i="14"/>
  <c r="O222" i="14"/>
  <c r="S219" i="14"/>
  <c r="S15" i="14"/>
  <c r="S104" i="14"/>
  <c r="S78" i="14"/>
  <c r="O78" i="14"/>
  <c r="S204" i="14"/>
  <c r="O122" i="14"/>
  <c r="S27" i="14"/>
  <c r="S134" i="14"/>
  <c r="O189" i="14"/>
  <c r="O136" i="14"/>
  <c r="S217" i="14"/>
  <c r="S80" i="14"/>
  <c r="S224" i="14"/>
  <c r="S32" i="14"/>
  <c r="O43" i="14"/>
  <c r="S43" i="14"/>
  <c r="S13" i="14"/>
  <c r="S24" i="14"/>
  <c r="O24" i="14"/>
  <c r="Q230" i="14"/>
  <c r="S59" i="14"/>
  <c r="O59" i="14"/>
  <c r="M8" i="14"/>
  <c r="O95" i="14"/>
  <c r="S95" i="14"/>
  <c r="O17" i="14"/>
  <c r="S17" i="14"/>
  <c r="O119" i="14"/>
  <c r="S119" i="14"/>
  <c r="O124" i="14"/>
  <c r="S124" i="14"/>
  <c r="S111" i="14"/>
  <c r="O198" i="14"/>
  <c r="S198" i="14"/>
  <c r="S85" i="14"/>
  <c r="O148" i="14"/>
  <c r="S148" i="14"/>
  <c r="S16" i="14"/>
  <c r="O16" i="14"/>
  <c r="O50" i="14"/>
  <c r="S50" i="14"/>
  <c r="O149" i="14"/>
  <c r="S149" i="14"/>
  <c r="O160" i="14"/>
  <c r="S160" i="14"/>
  <c r="S47" i="14"/>
  <c r="S42" i="14"/>
  <c r="O42" i="14"/>
  <c r="O90" i="14"/>
  <c r="S90" i="14"/>
  <c r="S29" i="14"/>
  <c r="O29" i="14"/>
  <c r="O223" i="14"/>
  <c r="S223" i="14"/>
  <c r="O123" i="14"/>
  <c r="S123" i="14"/>
  <c r="S51" i="14"/>
  <c r="O51" i="14"/>
  <c r="O178" i="14"/>
  <c r="S178" i="14"/>
  <c r="O228" i="14"/>
  <c r="S228" i="14"/>
  <c r="O173" i="14"/>
  <c r="S173" i="14"/>
  <c r="S63" i="14"/>
  <c r="O128" i="14"/>
  <c r="S128" i="14"/>
  <c r="O100" i="14"/>
  <c r="S100" i="14"/>
  <c r="O102" i="14"/>
  <c r="S102" i="14"/>
  <c r="O182" i="14"/>
  <c r="S182" i="14"/>
  <c r="P3" i="14"/>
  <c r="R230" i="14"/>
  <c r="P230" i="14" s="1"/>
  <c r="O213" i="14"/>
  <c r="S213" i="14"/>
  <c r="S92" i="14" l="1"/>
  <c r="O129" i="14"/>
  <c r="O34" i="14"/>
  <c r="S34" i="14"/>
  <c r="O155" i="14"/>
  <c r="O97" i="14"/>
  <c r="S97" i="14"/>
  <c r="O22" i="14"/>
  <c r="S22" i="14"/>
  <c r="S23" i="14"/>
  <c r="O39" i="14"/>
  <c r="S79" i="14"/>
  <c r="S39" i="14"/>
  <c r="S12" i="14"/>
  <c r="S86" i="14"/>
  <c r="S109" i="14"/>
  <c r="O83" i="14"/>
  <c r="S83" i="14"/>
  <c r="O45" i="14"/>
  <c r="O110" i="14"/>
  <c r="S110" i="14"/>
  <c r="O101" i="14"/>
  <c r="S101" i="14"/>
  <c r="O26" i="14"/>
  <c r="S150" i="14"/>
  <c r="S26" i="14"/>
  <c r="S52" i="14"/>
  <c r="O52" i="14"/>
  <c r="S21" i="14"/>
  <c r="L70" i="14"/>
  <c r="S70" i="14"/>
  <c r="S71" i="14"/>
  <c r="S20" i="14"/>
  <c r="O137" i="14"/>
  <c r="O88" i="14"/>
  <c r="S88" i="14"/>
  <c r="O141" i="14"/>
  <c r="S91" i="14"/>
  <c r="L44" i="14"/>
  <c r="O49" i="14"/>
  <c r="L109" i="14"/>
  <c r="S8" i="14"/>
  <c r="L101" i="14"/>
  <c r="L71" i="14"/>
  <c r="O20" i="14"/>
  <c r="L28" i="14"/>
  <c r="O8" i="14"/>
  <c r="S19" i="14"/>
  <c r="O28" i="14"/>
  <c r="L19" i="14"/>
  <c r="L66" i="14"/>
  <c r="O21" i="14"/>
  <c r="O85" i="14"/>
  <c r="O25" i="14"/>
  <c r="O92" i="14"/>
  <c r="L36" i="14"/>
  <c r="L68" i="14"/>
  <c r="L83" i="14"/>
  <c r="O114" i="14"/>
  <c r="L38" i="14"/>
  <c r="L15" i="14"/>
  <c r="L62" i="14"/>
  <c r="L7" i="14"/>
  <c r="S62" i="14"/>
  <c r="L23" i="14"/>
  <c r="S147" i="14"/>
  <c r="O197" i="14"/>
  <c r="O63" i="14"/>
  <c r="O98" i="14"/>
  <c r="L4" i="14"/>
  <c r="S133" i="14"/>
  <c r="L9" i="14"/>
  <c r="O9" i="14"/>
  <c r="L98" i="14"/>
  <c r="L111" i="14"/>
  <c r="L88" i="14"/>
  <c r="O37" i="14"/>
  <c r="O157" i="14"/>
  <c r="L49" i="14"/>
  <c r="S190" i="14"/>
  <c r="O4" i="14"/>
  <c r="O70" i="14"/>
  <c r="S169" i="14"/>
  <c r="O11" i="14"/>
  <c r="O48" i="14"/>
  <c r="O191" i="14"/>
  <c r="L32" i="14"/>
  <c r="L11" i="14"/>
  <c r="O170" i="14"/>
  <c r="S163" i="14"/>
  <c r="O163" i="14"/>
  <c r="L105" i="14"/>
  <c r="L110" i="14"/>
  <c r="O105" i="14"/>
  <c r="L57" i="14"/>
  <c r="O10" i="14"/>
  <c r="L12" i="14"/>
  <c r="L35" i="14"/>
  <c r="L77" i="14"/>
  <c r="O35" i="14"/>
  <c r="L79" i="14"/>
  <c r="S77" i="14"/>
  <c r="O216" i="14"/>
  <c r="S64" i="14"/>
  <c r="O211" i="14"/>
  <c r="S176" i="14"/>
  <c r="O176" i="14"/>
  <c r="O206" i="14"/>
  <c r="S206" i="14"/>
  <c r="O47" i="14"/>
  <c r="L55" i="14"/>
  <c r="L108" i="14"/>
  <c r="S108" i="14"/>
  <c r="L97" i="14"/>
  <c r="L58" i="14"/>
  <c r="O58" i="14"/>
  <c r="S115" i="14"/>
  <c r="O55" i="14"/>
  <c r="S175" i="14"/>
  <c r="O175" i="14"/>
  <c r="O138" i="14"/>
  <c r="S138" i="14"/>
  <c r="L31" i="14"/>
  <c r="L41" i="14"/>
  <c r="L34" i="14"/>
  <c r="O75" i="14"/>
  <c r="S75" i="14"/>
  <c r="S41" i="14"/>
  <c r="O184" i="14"/>
  <c r="S184" i="14"/>
  <c r="O46" i="14"/>
  <c r="S7" i="14"/>
  <c r="L61" i="14"/>
  <c r="S61" i="14"/>
  <c r="O61" i="14"/>
  <c r="O108" i="14"/>
  <c r="L75" i="14"/>
  <c r="O81" i="14"/>
  <c r="O64" i="14"/>
  <c r="O93" i="14"/>
  <c r="S181" i="14"/>
  <c r="O181" i="14"/>
  <c r="O31" i="14"/>
  <c r="O156" i="14"/>
  <c r="S156" i="14"/>
  <c r="S167" i="14"/>
  <c r="O167" i="14"/>
  <c r="AI10" i="14"/>
  <c r="AI14" i="14" s="1"/>
  <c r="L3" i="14"/>
  <c r="M3" i="14"/>
  <c r="S230" i="14" l="1"/>
  <c r="AI11" i="14"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<sst xmlns="http://schemas.openxmlformats.org/spreadsheetml/2006/main" count="111" uniqueCount="107">
  <si>
    <t xml:space="preserve">Estados com base única e dupla ICMS aquisição de mercadoria no Simples Nacional </t>
  </si>
  <si>
    <t xml:space="preserve">SUL </t>
  </si>
  <si>
    <t xml:space="preserve">PARANÁ </t>
  </si>
  <si>
    <t>Base única (comente merc.importada cf.art.16 RICMS/PR)</t>
  </si>
  <si>
    <t xml:space="preserve">RIO GRANDE DO SUL </t>
  </si>
  <si>
    <t>Base única (somente se a dif.de alíquotas for maior que 6% art.46.parag.4 nota5 livro1 decreto 37699/99))</t>
  </si>
  <si>
    <t xml:space="preserve">SANTA CATARINA </t>
  </si>
  <si>
    <t>Base dupla somente merc.importada(art.60parag.37 RICMS/SC)</t>
  </si>
  <si>
    <t>SUDESTE</t>
  </si>
  <si>
    <t xml:space="preserve">ESPIRITO SANTO </t>
  </si>
  <si>
    <t>Não recolhe cf. art.168A do RICMS/ES(apenas s/uso e consumo e imob)</t>
  </si>
  <si>
    <t xml:space="preserve">MINAS GERAIS </t>
  </si>
  <si>
    <t>Base dupla cf. RICMS/MG</t>
  </si>
  <si>
    <t xml:space="preserve">RIO DE JANIERO </t>
  </si>
  <si>
    <t>não recolhe (apenas s/ uso e consumo e imob)</t>
  </si>
  <si>
    <t xml:space="preserve">SÃO PAULO </t>
  </si>
  <si>
    <t>Base única cf. resposta consulta 26911/2022</t>
  </si>
  <si>
    <t xml:space="preserve">CENTRO OESTE </t>
  </si>
  <si>
    <t xml:space="preserve">GOIÁS </t>
  </si>
  <si>
    <t>Base única(até 360.000 anual faturado no ano anterior fica isento) , acima disso recolhe o indice conforme decreto 9104/2017</t>
  </si>
  <si>
    <t xml:space="preserve">MATO GROSSO </t>
  </si>
  <si>
    <t xml:space="preserve">MATO GROSSO DO SUL </t>
  </si>
  <si>
    <t xml:space="preserve">Base única conforme decreto 15055/2018 </t>
  </si>
  <si>
    <t xml:space="preserve">DISTRITO FEDERAL </t>
  </si>
  <si>
    <t>NORTE</t>
  </si>
  <si>
    <t>ACRE</t>
  </si>
  <si>
    <t xml:space="preserve">Base única cf.art.96 do RICMS/AC </t>
  </si>
  <si>
    <t>AMAPÁ</t>
  </si>
  <si>
    <t>AMAZONAS</t>
  </si>
  <si>
    <t>Base única cf. ART.119 RICMS/AM</t>
  </si>
  <si>
    <t>PARÁ</t>
  </si>
  <si>
    <t>não recolhe (apenas s/ uso e consumo e imob) art.114e parag.2 inc.3 anexo1 RICMS /PA</t>
  </si>
  <si>
    <t>RONDÔNIA</t>
  </si>
  <si>
    <t xml:space="preserve">Base dupla cf. Lei 5369/22 art.9 inc.7-anexo 8 do RICMS/RO </t>
  </si>
  <si>
    <t>RORAIMA</t>
  </si>
  <si>
    <t xml:space="preserve">Base única cf. art.75 parag.4 RICMS/RR </t>
  </si>
  <si>
    <t xml:space="preserve">TOCANTINS </t>
  </si>
  <si>
    <t>Base única cf. art.508b do RICMS/TO redução base art.1A da lei 1.303/2002</t>
  </si>
  <si>
    <t xml:space="preserve">NORDESTE </t>
  </si>
  <si>
    <t xml:space="preserve">ALAGOAS </t>
  </si>
  <si>
    <t xml:space="preserve">Base dupla cf.  comunicado SRE20/2015 lei 6.474/2004 </t>
  </si>
  <si>
    <t xml:space="preserve">BAHIA </t>
  </si>
  <si>
    <t xml:space="preserve">Base única cf. lei 7014/1996 art.12A </t>
  </si>
  <si>
    <t>CEARÁ</t>
  </si>
  <si>
    <t>Base única cf. art.767 do decreto 24569/97</t>
  </si>
  <si>
    <t>MARANHÃO</t>
  </si>
  <si>
    <t xml:space="preserve">Base única cf.lei 8.948/2009 art.4 </t>
  </si>
  <si>
    <t>PARAÍBA</t>
  </si>
  <si>
    <t xml:space="preserve">Base dupla cf. Portaria ZSER 48/2019 </t>
  </si>
  <si>
    <t>PERNAMBUCO</t>
  </si>
  <si>
    <t xml:space="preserve">Base dupla cf.art.329 ricms/pe- art.338 e 363A RICMS/PE </t>
  </si>
  <si>
    <t>PIAUÍ</t>
  </si>
  <si>
    <t xml:space="preserve">Base única cf. art.766 RICMS/PI </t>
  </si>
  <si>
    <t xml:space="preserve">RIO GRANDE DO NORTE </t>
  </si>
  <si>
    <t xml:space="preserve">Base dupla cf.art.554 do RICMS/RN </t>
  </si>
  <si>
    <t xml:space="preserve">SERGIPE </t>
  </si>
  <si>
    <t xml:space="preserve">Base única cf. art.674A RICMS/SE </t>
  </si>
  <si>
    <t>ANEXO II - REDUÇÃO NA BASE DE CÁLCULO</t>
  </si>
  <si>
    <t>http://www.business.org.br/base/icms_pr_08/Anexos/Anexo02.htm</t>
  </si>
  <si>
    <t>Substituição Tributária</t>
  </si>
  <si>
    <t>Total Frete</t>
  </si>
  <si>
    <t>Custo de Embalagem</t>
  </si>
  <si>
    <t>% do valor da Nota</t>
  </si>
  <si>
    <t>Código</t>
  </si>
  <si>
    <t>Descrição</t>
  </si>
  <si>
    <t>Preço</t>
  </si>
  <si>
    <t>IPI</t>
  </si>
  <si>
    <t>Red</t>
  </si>
  <si>
    <t>ST Total</t>
  </si>
  <si>
    <t>ICMS</t>
  </si>
  <si>
    <t>ICMS Venda</t>
  </si>
  <si>
    <t>ICMS Compra</t>
  </si>
  <si>
    <t>Preço c IPI</t>
  </si>
  <si>
    <t>Custo Final</t>
  </si>
  <si>
    <t>% ICMS</t>
  </si>
  <si>
    <t>Frete</t>
  </si>
  <si>
    <t>Total Nota</t>
  </si>
  <si>
    <t>Frete total</t>
  </si>
  <si>
    <t>Diferença de Alíquota a pagar</t>
  </si>
  <si>
    <t>Valor NF</t>
  </si>
  <si>
    <t>Excçusão ICMS</t>
  </si>
  <si>
    <t>Operação sem ICMS</t>
  </si>
  <si>
    <t>Aliquota INTRA</t>
  </si>
  <si>
    <t>Redução Base</t>
  </si>
  <si>
    <t>Base Final</t>
  </si>
  <si>
    <t>Sem ST</t>
  </si>
  <si>
    <t>Sim</t>
  </si>
  <si>
    <t>Conferência</t>
  </si>
  <si>
    <t>Total do Pedido (Calculado)</t>
  </si>
  <si>
    <t>ICMS Externo (%)</t>
  </si>
  <si>
    <t>ICMS Interno (%)</t>
  </si>
  <si>
    <t>Tipo de Cálculo</t>
  </si>
  <si>
    <t>Compra de Fora do Estado</t>
  </si>
  <si>
    <t>Difal Final</t>
  </si>
  <si>
    <t>Difal Base Única</t>
  </si>
  <si>
    <t>Difal Base Dupla</t>
  </si>
  <si>
    <t>ICMS Interno Dupla</t>
  </si>
  <si>
    <t>ICMS Interno Simples</t>
  </si>
  <si>
    <t>Custo sem Difal</t>
  </si>
  <si>
    <t>Un</t>
  </si>
  <si>
    <t>Recomp. de Alíquota (DIFAL)</t>
  </si>
  <si>
    <t>Total do Pedido Pago (s/ Frete)</t>
  </si>
  <si>
    <t>Valor dos Produtos</t>
  </si>
  <si>
    <t>Valor IPI</t>
  </si>
  <si>
    <t>ST</t>
  </si>
  <si>
    <t>Total da Nota</t>
  </si>
  <si>
    <t>Base_Unica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</si>
</sst>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0.0%"/>
    <numFmt numFmtId="165" formatCode="_([$€]* #,##0.00_);_([$€]* \(#,##0.00\);_([$€]* &quot;-&quot;??_);_(@_)"/>
    <numFmt numFmtId="166" formatCode="0.0"/>
  </numFmts>
  <fonts count="7"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2"/>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9900"/>
        <bgColor indexed="64"/>
      </patternFill>
    </fill>
    <fill>
      <patternFill patternType="solid">
        <fgColor theme="0"/>
        <bgColor indexed="64"/>
      </patternFill>
    </fill>
    <fill>
      <patternFill patternType="solid">
        <fgColor theme="1"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5" fontId="2" fillId="0" borderId="0"/>
    <xf numFmtId="44" fontId="2" fillId="0" borderId="0" applyFont="0" applyFill="0" applyBorder="0" applyAlignment="0" applyProtection="0"/>
    <xf numFmtId="9" fontId="2" fillId="0" borderId="0" applyFont="0" applyFill="0" applyBorder="0" applyAlignment="0" applyProtection="0"/>
  </cellStyleXfs>
  <cellXfs count="55">
    <xf numFmtId="0" fontId="0" fillId="0" borderId="0" xfId="0"/>
    <xf numFmtId="0" fontId="4" fillId="4" borderId="0" xfId="0" applyFont="1" applyFill="1"/>
    <xf numFmtId="0" fontId="0" fillId="3" borderId="0" xfId="0" applyFill="1"/>
    <xf numFmtId="0" fontId="6" fillId="0" borderId="0" xfId="0" applyFont="1"/>
    <xf numFmtId="4" fontId="2" fillId="6" borderId="0" xfId="1" applyNumberFormat="1" applyFill="1" applyAlignment="1">
      <alignment horizontal="center"/>
    </xf>
    <xf numFmtId="1" fontId="0" fillId="6" borderId="0" xfId="1" applyNumberFormat="1" applyFont="1" applyFill="1" applyAlignment="1">
      <alignment horizontal="center"/>
    </xf>
    <xf numFmtId="4" fontId="2" fillId="6" borderId="1" xfId="1" applyNumberFormat="1" applyFill="1" applyBorder="1" applyAlignment="1">
      <alignment horizontal="center"/>
    </xf>
    <xf numFmtId="165" fontId="2" fillId="6" borderId="0" xfId="1" applyFill="1" applyAlignment="1">
      <alignment horizontal="center"/>
    </xf>
    <xf numFmtId="4" fontId="2" fillId="6" borderId="0" xfId="1" applyNumberFormat="1" applyFill="1"/>
    <xf numFmtId="165" fontId="2" fillId="6" borderId="0" xfId="1" applyFill="1"/>
    <xf numFmtId="4" fontId="2" fillId="6" borderId="1" xfId="1" applyNumberFormat="1" applyFill="1" applyBorder="1" applyAlignment="1" applyProtection="1">
      <alignment horizontal="center"/>
      <protection locked="0"/>
    </xf>
    <xf numFmtId="164" fontId="2" fillId="6" borderId="1" xfId="1" applyNumberFormat="1" applyFill="1" applyBorder="1" applyAlignment="1">
      <alignment horizontal="center"/>
    </xf>
    <xf numFmtId="49" fontId="2" fillId="6" borderId="0" xfId="1" applyNumberFormat="1" applyFill="1"/>
    <xf numFmtId="165" fontId="4" fillId="6" borderId="0" xfId="1" applyFont="1" applyFill="1" applyAlignment="1">
      <alignment horizontal="center" vertical="center" wrapText="1"/>
    </xf>
    <xf numFmtId="4" fontId="2" fillId="6" borderId="1" xfId="1" applyNumberFormat="1" applyFill="1" applyBorder="1"/>
    <xf numFmtId="49" fontId="2" fillId="6" borderId="1" xfId="1" applyNumberFormat="1" applyFill="1" applyBorder="1" applyProtection="1">
      <protection locked="0"/>
    </xf>
    <xf numFmtId="165" fontId="2" fillId="6" borderId="1" xfId="1" applyFill="1" applyBorder="1" applyProtection="1">
      <protection locked="0"/>
    </xf>
    <xf numFmtId="3" fontId="2" fillId="6" borderId="1" xfId="1" applyNumberFormat="1" applyFill="1" applyBorder="1" applyAlignment="1" applyProtection="1">
      <alignment horizontal="center"/>
      <protection locked="0"/>
    </xf>
    <xf numFmtId="1" fontId="5" fillId="0" borderId="1" xfId="1" applyNumberFormat="1" applyFont="1" applyBorder="1" applyAlignment="1" applyProtection="1">
      <alignment horizontal="center" vertical="top" wrapText="1"/>
      <protection locked="0"/>
    </xf>
    <xf numFmtId="3" fontId="2" fillId="6" borderId="0" xfId="1" applyNumberFormat="1" applyFill="1" applyAlignment="1">
      <alignment horizontal="center"/>
    </xf>
    <xf numFmtId="4" fontId="2" fillId="2" borderId="0" xfId="1" applyNumberFormat="1" applyFill="1" applyAlignment="1">
      <alignment horizontal="center"/>
    </xf>
    <xf numFmtId="44" fontId="2" fillId="6" borderId="0" xfId="2" applyFill="1" applyAlignment="1">
      <alignment horizontal="center"/>
    </xf>
    <xf numFmtId="166" fontId="0" fillId="6" borderId="0" xfId="1" applyNumberFormat="1" applyFont="1" applyFill="1" applyAlignment="1">
      <alignment horizontal="center"/>
    </xf>
    <xf numFmtId="4" fontId="2" fillId="6" borderId="10" xfId="1" applyNumberFormat="1" applyFill="1" applyBorder="1" applyAlignment="1">
      <alignment horizontal="center"/>
    </xf>
    <xf numFmtId="4" fontId="4" fillId="2" borderId="1" xfId="1" applyNumberFormat="1" applyFont="1" applyFill="1" applyBorder="1" applyAlignment="1">
      <alignment horizontal="center" vertical="center" wrapText="1"/>
    </xf>
    <xf numFmtId="44" fontId="2" fillId="6" borderId="1" xfId="2" applyFill="1" applyBorder="1" applyAlignment="1" applyProtection="1">
      <alignment horizontal="center"/>
      <protection locked="0"/>
    </xf>
    <xf numFmtId="4" fontId="5" fillId="0" borderId="1" xfId="1" applyNumberFormat="1" applyFont="1" applyBorder="1" applyAlignment="1" applyProtection="1">
      <alignment horizontal="center" vertical="top" wrapText="1"/>
      <protection locked="0"/>
    </xf>
    <xf numFmtId="1" fontId="0" fillId="6" borderId="1" xfId="1" applyNumberFormat="1" applyFont="1" applyFill="1" applyBorder="1" applyAlignment="1" applyProtection="1">
      <alignment horizontal="center"/>
      <protection locked="0"/>
    </xf>
    <xf numFmtId="4" fontId="0" fillId="6" borderId="1" xfId="1" applyNumberFormat="1" applyFont="1" applyFill="1" applyBorder="1" applyAlignment="1" applyProtection="1">
      <alignment horizontal="center"/>
      <protection locked="0"/>
    </xf>
    <xf numFmtId="44" fontId="2" fillId="2" borderId="1" xfId="2" applyFont="1" applyFill="1" applyBorder="1" applyAlignment="1">
      <alignment horizontal="center"/>
    </xf>
    <xf numFmtId="9" fontId="2" fillId="6" borderId="7" xfId="3" applyFont="1" applyFill="1" applyBorder="1" applyAlignment="1" applyProtection="1">
      <alignment horizontal="center"/>
      <protection locked="0"/>
    </xf>
    <xf numFmtId="44" fontId="2" fillId="2" borderId="5" xfId="2" applyFont="1" applyFill="1" applyBorder="1" applyAlignment="1">
      <alignment horizontal="center"/>
    </xf>
    <xf numFmtId="44" fontId="2" fillId="6" borderId="5" xfId="2" applyFont="1" applyFill="1" applyBorder="1" applyAlignment="1" applyProtection="1">
      <alignment horizontal="center"/>
      <protection locked="0"/>
    </xf>
    <xf numFmtId="9" fontId="2" fillId="6" borderId="5" xfId="3" applyFont="1" applyFill="1" applyBorder="1" applyAlignment="1" applyProtection="1">
      <alignment horizontal="center"/>
      <protection locked="0"/>
    </xf>
    <xf numFmtId="165" fontId="2" fillId="6" borderId="5" xfId="1" applyFill="1" applyBorder="1" applyAlignment="1" applyProtection="1">
      <alignment horizontal="center" vertical="center"/>
      <protection locked="0"/>
    </xf>
    <xf numFmtId="165" fontId="2" fillId="6" borderId="3" xfId="1" applyFill="1" applyBorder="1" applyAlignment="1" applyProtection="1">
      <alignment horizontal="center" vertical="center"/>
      <protection locked="0"/>
    </xf>
    <xf numFmtId="4" fontId="3" fillId="7" borderId="0" xfId="1" applyNumberFormat="1" applyFont="1" applyFill="1" applyAlignment="1">
      <alignment horizontal="center" vertical="center" wrapText="1"/>
    </xf>
    <xf numFmtId="4" fontId="3" fillId="7" borderId="1" xfId="1" applyNumberFormat="1" applyFont="1" applyFill="1" applyBorder="1" applyAlignment="1">
      <alignment horizontal="center" vertical="center" wrapText="1"/>
    </xf>
    <xf numFmtId="165" fontId="3" fillId="7" borderId="1" xfId="1" applyFont="1" applyFill="1" applyBorder="1" applyAlignment="1">
      <alignment horizontal="center" vertical="center" wrapText="1"/>
    </xf>
    <xf numFmtId="165" fontId="3" fillId="7" borderId="10" xfId="1" applyFont="1" applyFill="1" applyBorder="1" applyAlignment="1">
      <alignment horizontal="center" vertical="center" wrapText="1"/>
    </xf>
    <xf numFmtId="0" fontId="4" fillId="5" borderId="1" xfId="0" applyFont="1" applyFill="1" applyBorder="1" applyAlignment="1">
      <alignment horizontal="center" vertical="center"/>
    </xf>
    <xf numFmtId="49" fontId="4" fillId="5" borderId="1" xfId="1" applyNumberFormat="1" applyFont="1" applyFill="1" applyBorder="1" applyAlignment="1">
      <alignment horizontal="center" vertical="center" wrapText="1"/>
    </xf>
    <xf numFmtId="165" fontId="4" fillId="5" borderId="1" xfId="1" applyFont="1" applyFill="1" applyBorder="1" applyAlignment="1">
      <alignment horizontal="center" vertical="center" wrapText="1"/>
    </xf>
    <xf numFmtId="3" fontId="4" fillId="5" borderId="1" xfId="1" applyNumberFormat="1" applyFont="1" applyFill="1" applyBorder="1" applyAlignment="1">
      <alignment horizontal="center" vertical="center" wrapText="1"/>
    </xf>
    <xf numFmtId="166" fontId="4" fillId="5" borderId="1" xfId="1" applyNumberFormat="1" applyFont="1" applyFill="1" applyBorder="1" applyAlignment="1">
      <alignment horizontal="center" vertical="center" wrapText="1"/>
    </xf>
    <xf numFmtId="1" fontId="4" fillId="5" borderId="1" xfId="1" applyNumberFormat="1" applyFont="1" applyFill="1" applyBorder="1" applyAlignment="1">
      <alignment horizontal="center" vertical="center" wrapText="1"/>
    </xf>
    <xf numFmtId="44" fontId="4" fillId="5" borderId="1" xfId="2" applyFont="1" applyFill="1" applyBorder="1" applyAlignment="1">
      <alignment horizontal="center" vertical="center" wrapText="1"/>
    </xf>
    <xf numFmtId="4" fontId="4" fillId="5" borderId="1" xfId="1" applyNumberFormat="1" applyFont="1" applyFill="1" applyBorder="1" applyAlignment="1">
      <alignment horizontal="center" vertical="center" wrapText="1"/>
    </xf>
    <xf numFmtId="1" fontId="1" fillId="5" borderId="4" xfId="1" applyNumberFormat="1" applyFont="1" applyFill="1" applyBorder="1" applyAlignment="1">
      <alignment horizontal="center"/>
    </xf>
    <xf numFmtId="1" fontId="1" fillId="5" borderId="1" xfId="1" applyNumberFormat="1" applyFont="1" applyFill="1" applyBorder="1" applyAlignment="1">
      <alignment horizontal="center"/>
    </xf>
    <xf numFmtId="165" fontId="4" fillId="6" borderId="0" xfId="1" applyFont="1" applyFill="1" applyAlignment="1">
      <alignment horizontal="center" vertical="center" wrapText="1"/>
    </xf>
    <xf numFmtId="1" fontId="1" fillId="5" borderId="6" xfId="1" applyNumberFormat="1" applyFont="1" applyFill="1" applyBorder="1" applyAlignment="1">
      <alignment horizontal="center"/>
    </xf>
    <xf numFmtId="1" fontId="1" fillId="5" borderId="9" xfId="1" applyNumberFormat="1" applyFont="1" applyFill="1" applyBorder="1" applyAlignment="1">
      <alignment horizontal="center"/>
    </xf>
    <xf numFmtId="1" fontId="1" fillId="5" borderId="2" xfId="1" applyNumberFormat="1" applyFont="1" applyFill="1" applyBorder="1" applyAlignment="1">
      <alignment horizontal="center"/>
    </xf>
    <xf numFmtId="1" fontId="1" fillId="5" borderId="8" xfId="1" applyNumberFormat="1" applyFont="1" applyFill="1" applyBorder="1" applyAlignment="1">
      <alignment horizontal="center"/>
    </xf>
  </cellXfs>
  <cellStyles count="4">
    <cellStyle name="Moeda" xfId="2" builtinId="4"/>
    <cellStyle name="Normal" xfId="0" builtinId="0"/>
    <cellStyle name="Normal 2" xfId="1" xr:uid="{014DF238-8E63-4A9E-AE4C-0BCA69F33F57}"/>
    <cellStyle name="Porcentagem" xfId="3" builtinId="5"/>
  </cellStyles>
  <dxfs count="0"/>
  <tableStyles count="0" defaultTableStyle="TableStyleMedium2" defaultPivotStyle="PivotStyleLight16"/>
  <colors>
    <mruColors>
      <color rgb="FFFF9900"/>
      <color rgb="FFCD7900"/>
      <color rgb="FFFF0101"/>
      <color rgb="FFDE5050"/>
      <color rgb="FFFFFFCC"/>
      <color rgb="FFFF6D6D"/>
      <color rgb="FFCC34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21831</xdr:colOff>
      <xdr:row>0</xdr:row>
      <xdr:rowOff>0</xdr:rowOff>
    </xdr:from>
    <xdr:to>
      <xdr:col>21</xdr:col>
      <xdr:colOff>312567</xdr:colOff>
      <xdr:row>65</xdr:row>
      <xdr:rowOff>105280</xdr:rowOff>
    </xdr:to>
    <xdr:pic>
      <xdr:nvPicPr>
        <xdr:cNvPr id="4" name="Imagem 3">
          <a:extLst>
            <a:ext uri="{FF2B5EF4-FFF2-40B4-BE49-F238E27FC236}">
              <a16:creationId xmlns:a16="http://schemas.microsoft.com/office/drawing/2014/main" id="{72E2FF91-A4F6-33D9-B796-618A058ED248}"/>
            </a:ext>
          </a:extLst>
        </xdr:cNvPr>
        <xdr:cNvPicPr>
          <a:picLocks noChangeAspect="1"/>
        </xdr:cNvPicPr>
      </xdr:nvPicPr>
      <xdr:blipFill>
        <a:blip xmlns:r="http://schemas.openxmlformats.org/officeDocument/2006/relationships" r:embed="rId1"/>
        <a:stretch>
          <a:fillRect/>
        </a:stretch>
      </xdr:blipFill>
      <xdr:spPr>
        <a:xfrm>
          <a:off x="693567" y="0"/>
          <a:ext cx="13725446" cy="12385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uno\Dropbox\Ebuilt%20Com&#233;rcio%20Eletr&#244;nico%20Ltda\BHB\Precifica&#231;&#227;o%20BH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t-K"/>
      <sheetName val="Euro-Abrasvi"/>
      <sheetName val="combos"/>
      <sheetName val="Dia dos Pais"/>
      <sheetName val="Amatools"/>
      <sheetName val="Amev- OPER"/>
      <sheetName val="Smululações"/>
      <sheetName val="3m"/>
      <sheetName val="Procv"/>
      <sheetName val="Reduções"/>
      <sheetName val="Acetool"/>
      <sheetName val="AceTool - Novo"/>
      <sheetName val="Aguia"/>
      <sheetName val="Apex"/>
      <sheetName val="Arprex"/>
      <sheetName val="Arsystem - Shurya"/>
      <sheetName val="Akrom"/>
      <sheetName val="Aluzini"/>
      <sheetName val="Baccarini  - Charbs"/>
      <sheetName val="Bramais"/>
      <sheetName val="Bremen"/>
      <sheetName val="BeD-PMA"/>
      <sheetName val="Ormel - Bartofil"/>
      <sheetName val="Black&amp;Decker"/>
      <sheetName val="Bombas"/>
      <sheetName val="Bosch"/>
      <sheetName val="Boxer"/>
      <sheetName val="Carbog"/>
      <sheetName val="Carbografite"/>
      <sheetName val="Chiapreini"/>
      <sheetName val="Cobimex"/>
      <sheetName val="CTpohr-Strong"/>
      <sheetName val="DWT"/>
      <sheetName val="EDA"/>
      <sheetName val="Einhell"/>
      <sheetName val="Extrapower"/>
      <sheetName val="Wesco"/>
      <sheetName val="Elgin"/>
      <sheetName val="Estan. Brasil"/>
      <sheetName val="Fercar"/>
      <sheetName val="Ferrari"/>
      <sheetName val="Forceline"/>
      <sheetName val="Garthen"/>
      <sheetName val="Grossl"/>
      <sheetName val="Gammna"/>
      <sheetName val="Gedore"/>
      <sheetName val="Greatwall"/>
      <sheetName val="Hanstecnica"/>
      <sheetName val="Hammer"/>
      <sheetName val="Hikari"/>
      <sheetName val="HTC"/>
      <sheetName val="Ipiranga"/>
      <sheetName val="Intellpro"/>
      <sheetName val="Infinity"/>
      <sheetName val="Instrutherm"/>
      <sheetName val="LDR2"/>
      <sheetName val="Lee Tools Novo"/>
      <sheetName val="Lee Tools"/>
      <sheetName val="Lynus"/>
      <sheetName val="Max"/>
      <sheetName val="Makita"/>
      <sheetName val="Mercur"/>
      <sheetName val="Milwallke"/>
      <sheetName val="Minipa"/>
      <sheetName val="Multilaser"/>
      <sheetName val="Multilixas"/>
      <sheetName val="Mundo das Fer."/>
      <sheetName val="Norton"/>
      <sheetName val="Nordtech"/>
      <sheetName val="Olfa"/>
      <sheetName val="Papaiz"/>
      <sheetName val="Potente"/>
      <sheetName val="Profiad - Brax"/>
      <sheetName val="Rapa Nui"/>
      <sheetName val="Razi"/>
      <sheetName val="Starweld"/>
      <sheetName val="Rocama"/>
      <sheetName val="Sigma"/>
      <sheetName val="Starret"/>
      <sheetName val="Solver"/>
      <sheetName val="Somar"/>
      <sheetName val="Schulz"/>
      <sheetName val="Spumbil"/>
      <sheetName val="Steula"/>
      <sheetName val="Super Tork"/>
      <sheetName val="Tecnofast - Airfix"/>
      <sheetName val="Terra"/>
      <sheetName val="Titanium"/>
      <sheetName val="Tol.BR"/>
      <sheetName val="Trapp"/>
      <sheetName val="V8"/>
      <sheetName val="VIP Ind"/>
      <sheetName val="Vonder"/>
      <sheetName val="Western"/>
      <sheetName val="Windsport"/>
      <sheetName val="Wolfcraft"/>
      <sheetName val="WTEC - Presto"/>
      <sheetName val="Yamar"/>
      <sheetName val="Einhell Antiga"/>
      <sheetName val="Extrapower (2)"/>
      <sheetName val="EDA - Drilled (2)"/>
      <sheetName val="EDA - Drilled"/>
    </sheetNames>
    <sheetDataSet>
      <sheetData sheetId="0"/>
      <sheetData sheetId="1"/>
      <sheetData sheetId="2"/>
      <sheetData sheetId="3"/>
      <sheetData sheetId="4"/>
      <sheetData sheetId="5"/>
      <sheetData sheetId="6"/>
      <sheetData sheetId="7"/>
      <sheetData sheetId="8"/>
      <sheetData sheetId="9">
        <row r="1">
          <cell r="A1">
            <v>846729</v>
          </cell>
          <cell r="B1" t="str">
            <v>56.5</v>
          </cell>
          <cell r="C1" t="str">
            <v>Outras ferramentas com motor elétrico ou não elétrico incorporado, de uso manual</v>
          </cell>
        </row>
        <row r="2">
          <cell r="A2">
            <v>39239000</v>
          </cell>
          <cell r="B2" t="str">
            <v>1.1</v>
          </cell>
          <cell r="C2" t="str">
            <v>Reservatórios, tambores, latas e recipientes semelhantes, de plástico, de capacidade não superior a 300 litros, para transporte de leite</v>
          </cell>
        </row>
        <row r="3">
          <cell r="A3">
            <v>39251000</v>
          </cell>
          <cell r="B3" t="str">
            <v>2.1</v>
          </cell>
          <cell r="C3" t="str">
            <v>Silos de matéria plástica artificial ou de lona plastificada, com capacidade superior a 300 litros</v>
          </cell>
        </row>
        <row r="4">
          <cell r="A4">
            <v>44219000</v>
          </cell>
          <cell r="B4">
            <v>3</v>
          </cell>
          <cell r="C4" t="str">
            <v>Troncos (bretes) de contenção bovina</v>
          </cell>
        </row>
        <row r="5">
          <cell r="A5">
            <v>73071920</v>
          </cell>
          <cell r="B5">
            <v>1</v>
          </cell>
          <cell r="C5" t="str">
            <v>Cabeça de poço para perfuração de poços de petróleo</v>
          </cell>
        </row>
        <row r="6">
          <cell r="A6">
            <v>73071920</v>
          </cell>
          <cell r="B6" t="str">
            <v>Cabeça de poço para perfuração de poços de petróleo</v>
          </cell>
        </row>
        <row r="7">
          <cell r="A7">
            <v>73090010</v>
          </cell>
          <cell r="B7" t="str">
            <v>2.2</v>
          </cell>
          <cell r="C7" t="str">
            <v>Silos de ferro ou aço para armazenamento de grãos e outras matérias sólidas</v>
          </cell>
        </row>
        <row r="8">
          <cell r="A8">
            <v>73101090</v>
          </cell>
          <cell r="B8" t="str">
            <v>1.3</v>
          </cell>
          <cell r="C8" t="str">
            <v>Reservatórios, tambores, latas e recipientes semelhantes, de ferro fundido, ferro ou aço, de capacidade não superior a 300 litros, para transporte de leite</v>
          </cell>
        </row>
        <row r="9">
          <cell r="A9">
            <v>73102990</v>
          </cell>
        </row>
        <row r="10">
          <cell r="A10">
            <v>73269090</v>
          </cell>
          <cell r="B10" t="str">
            <v>4.1</v>
          </cell>
          <cell r="C10" t="str">
            <v>Comedouros para animais</v>
          </cell>
        </row>
        <row r="11">
          <cell r="A11">
            <v>73269090</v>
          </cell>
          <cell r="B11" t="str">
            <v>4.2</v>
          </cell>
          <cell r="C11" t="str">
            <v>Ninhos metálicos para aves</v>
          </cell>
        </row>
        <row r="12">
          <cell r="A12">
            <v>74199990</v>
          </cell>
          <cell r="B12" t="str">
            <v>1.4</v>
          </cell>
          <cell r="C12" t="str">
            <v>Reservatórios, tambores, latas e recipientes semelhantes, de latão (liga de cobre e zinco), de capacidade não superior a 300 litros, para transporte de leite</v>
          </cell>
        </row>
        <row r="13">
          <cell r="A13">
            <v>76129090</v>
          </cell>
          <cell r="B13" t="str">
            <v>1.2</v>
          </cell>
          <cell r="C13" t="str">
            <v>Reservatórios, tambores, latas e recipientes semelhantes, de liga de alumínio, de capacidade não superior a 300 litros, para transporte de leite</v>
          </cell>
        </row>
        <row r="14">
          <cell r="A14">
            <v>82011000</v>
          </cell>
          <cell r="B14" t="str">
            <v>5.1</v>
          </cell>
          <cell r="C14" t="str">
            <v>Pás</v>
          </cell>
        </row>
        <row r="15">
          <cell r="A15">
            <v>82012000</v>
          </cell>
          <cell r="B15" t="str">
            <v>5.2</v>
          </cell>
          <cell r="C15" t="str">
            <v>Forcados e forquilhas</v>
          </cell>
        </row>
        <row r="16">
          <cell r="A16">
            <v>82013000</v>
          </cell>
          <cell r="B16" t="str">
            <v>5.3</v>
          </cell>
          <cell r="C16" t="str">
            <v>Alviões, picaretas, enxadas, sachos, ancinhos e raspadeiras</v>
          </cell>
        </row>
        <row r="17">
          <cell r="A17">
            <v>82014000</v>
          </cell>
          <cell r="B17" t="str">
            <v>5.4</v>
          </cell>
          <cell r="C17" t="str">
            <v>Machados, podões e ferramentas semelhantes com gume</v>
          </cell>
        </row>
        <row r="18">
          <cell r="A18">
            <v>82015000</v>
          </cell>
          <cell r="B18" t="str">
            <v>5.5</v>
          </cell>
          <cell r="C18" t="str">
            <v>Tesouras de podar (incluídas as tesouras para aves) manipuladas com uma das mãos</v>
          </cell>
        </row>
        <row r="19">
          <cell r="A19">
            <v>82016000</v>
          </cell>
          <cell r="B19" t="str">
            <v>5.6</v>
          </cell>
          <cell r="C19" t="str">
            <v>Tesouras para sebes, tesouras de podar e ferramentas semelhantes, manipuladas com as duas mãos</v>
          </cell>
        </row>
        <row r="20">
          <cell r="A20">
            <v>82019000</v>
          </cell>
          <cell r="B20" t="str">
            <v>5.7</v>
          </cell>
          <cell r="C20" t="str">
            <v>Outras ferramentas manuais, para agricultura, horticultura e silvicultura</v>
          </cell>
        </row>
        <row r="21">
          <cell r="A21">
            <v>82071900</v>
          </cell>
          <cell r="B21">
            <v>3</v>
          </cell>
          <cell r="C21" t="str">
            <v>Brocas</v>
          </cell>
        </row>
        <row r="22">
          <cell r="A22">
            <v>82073000</v>
          </cell>
          <cell r="B22">
            <v>2</v>
          </cell>
          <cell r="C22" t="str">
            <v>Ferramentas de embutir, de estampar ou de puncionar</v>
          </cell>
        </row>
        <row r="23">
          <cell r="A23">
            <v>82073000</v>
          </cell>
          <cell r="B23" t="str">
            <v>Ferramentas de embutir, de estampar ou de puncionar</v>
          </cell>
        </row>
        <row r="24">
          <cell r="A24">
            <v>84021100</v>
          </cell>
          <cell r="B24" t="str">
            <v>4.1</v>
          </cell>
          <cell r="C24" t="str">
            <v>Caldeiras aquatubulares com produção de vapor superior a 45 toneladas por hora</v>
          </cell>
        </row>
        <row r="25">
          <cell r="A25">
            <v>84021200</v>
          </cell>
          <cell r="B25" t="str">
            <v>4.2</v>
          </cell>
          <cell r="C25" t="str">
            <v>Caldeiras aquatubulares com produção de vapor não superior a 45 toneladas por hora</v>
          </cell>
        </row>
        <row r="26">
          <cell r="A26">
            <v>84021900</v>
          </cell>
          <cell r="B26" t="str">
            <v>4.3</v>
          </cell>
          <cell r="C26" t="str">
            <v>Outras caldeiras para produção de vapor, incluídas as caldeiras mistas</v>
          </cell>
        </row>
        <row r="27">
          <cell r="A27">
            <v>84022000</v>
          </cell>
          <cell r="B27" t="str">
            <v>4.4</v>
          </cell>
          <cell r="C27" t="str">
            <v>Caldeiras denominadas 'de água superaquecida'</v>
          </cell>
        </row>
        <row r="28">
          <cell r="A28">
            <v>84041010</v>
          </cell>
          <cell r="B28" t="str">
            <v>5.1</v>
          </cell>
          <cell r="C28" t="str">
            <v>Aparelhos auxiliares para caldeiras das posições 84.02</v>
          </cell>
        </row>
        <row r="29">
          <cell r="A29">
            <v>84041010</v>
          </cell>
          <cell r="B29" t="str">
            <v>1.02        Aparelhos auxiliares para caldeiras da posição 8402</v>
          </cell>
        </row>
        <row r="30">
          <cell r="A30">
            <v>84042000</v>
          </cell>
          <cell r="B30" t="str">
            <v>5.2</v>
          </cell>
          <cell r="C30" t="str">
            <v>Condensadores para máquinas a vapor</v>
          </cell>
        </row>
        <row r="31">
          <cell r="A31">
            <v>84042000</v>
          </cell>
          <cell r="B31" t="str">
            <v>1.03        Condensadores para máquinas a vapor</v>
          </cell>
        </row>
        <row r="32">
          <cell r="A32">
            <v>84051000</v>
          </cell>
          <cell r="B32">
            <v>6</v>
          </cell>
          <cell r="C32" t="str">
            <v>Geradores de gás de ar (gás pobre) ou de gás de água, com ou sem depuradores; geradores de acetileno e geradores semelhantes de gás, operados a água, com ou sem depuradores</v>
          </cell>
        </row>
        <row r="33">
          <cell r="A33">
            <v>84051000</v>
          </cell>
          <cell r="B33" t="str">
            <v>1.04        Gasogênios e geradores de gás de água ou de gás de ar</v>
          </cell>
        </row>
        <row r="34">
          <cell r="A34">
            <v>84051000</v>
          </cell>
          <cell r="B34" t="str">
            <v>1.05        Outros</v>
          </cell>
        </row>
        <row r="35">
          <cell r="A35">
            <v>84061000</v>
          </cell>
          <cell r="B35" t="str">
            <v>7.1</v>
          </cell>
          <cell r="C35" t="str">
            <v>Turbinas para propulsão de embarcações</v>
          </cell>
        </row>
        <row r="36">
          <cell r="A36">
            <v>84061000</v>
          </cell>
          <cell r="B36" t="str">
            <v>2.01        Para a propulsão de embarcações</v>
          </cell>
        </row>
        <row r="37">
          <cell r="A37">
            <v>84068100</v>
          </cell>
          <cell r="B37" t="str">
            <v>7.2</v>
          </cell>
          <cell r="C37" t="str">
            <v>Outras de potência superior a 40MW</v>
          </cell>
        </row>
        <row r="38">
          <cell r="A38">
            <v>84068200</v>
          </cell>
          <cell r="B38" t="str">
            <v>7.3</v>
          </cell>
          <cell r="C38" t="str">
            <v>Outras de potência não superior a 40MW</v>
          </cell>
        </row>
        <row r="39">
          <cell r="A39">
            <v>84101100</v>
          </cell>
          <cell r="B39" t="str">
            <v>8.1</v>
          </cell>
          <cell r="C39" t="str">
            <v>Turbinas e rodas hidráulicas de potência não superior a 1.000kW</v>
          </cell>
        </row>
        <row r="40">
          <cell r="A40">
            <v>84101200</v>
          </cell>
          <cell r="B40" t="str">
            <v>8.2</v>
          </cell>
          <cell r="C40" t="str">
            <v>Turbinas e rodas hidráulicas de potência superior a 1.000kW, mas não superior a 10.000kW</v>
          </cell>
        </row>
        <row r="41">
          <cell r="A41">
            <v>84101300</v>
          </cell>
          <cell r="B41" t="str">
            <v>8.3</v>
          </cell>
          <cell r="C41" t="str">
            <v>Turbinas e rodas hidráulicas de potência superior a 10.000kW</v>
          </cell>
        </row>
        <row r="42">
          <cell r="A42">
            <v>84109000</v>
          </cell>
          <cell r="B42" t="str">
            <v>8.4</v>
          </cell>
          <cell r="C42" t="str">
            <v>Reguladores</v>
          </cell>
        </row>
        <row r="43">
          <cell r="A43">
            <v>84109000</v>
          </cell>
          <cell r="B43" t="str">
            <v>3.02        Reguladores</v>
          </cell>
        </row>
        <row r="44">
          <cell r="A44">
            <v>84128000</v>
          </cell>
          <cell r="B44">
            <v>9</v>
          </cell>
          <cell r="C44" t="str">
            <v>Máquinas a vapor, de êmbolos, separadas das respectivas caldeiras</v>
          </cell>
        </row>
        <row r="45">
          <cell r="A45">
            <v>84128000</v>
          </cell>
          <cell r="B45" t="str">
            <v>4.01        Máquinas a vapor, de êmbolos, separadas das respectivas caldeiras</v>
          </cell>
        </row>
        <row r="46">
          <cell r="A46">
            <v>84128000</v>
          </cell>
          <cell r="B46" t="str">
            <v>4.02        Outros</v>
          </cell>
        </row>
        <row r="47">
          <cell r="A47">
            <v>84128000</v>
          </cell>
          <cell r="B47">
            <v>6</v>
          </cell>
          <cell r="C47" t="str">
            <v>Moinhos de vento (cata-vento) destinados a bombear água</v>
          </cell>
        </row>
        <row r="48">
          <cell r="A48">
            <v>84137010</v>
          </cell>
          <cell r="B48" t="str">
            <v>10.1</v>
          </cell>
          <cell r="C48" t="str">
            <v>Eletrobombas submersíveis</v>
          </cell>
        </row>
        <row r="49">
          <cell r="A49">
            <v>84137080</v>
          </cell>
          <cell r="B49" t="str">
            <v>10.2</v>
          </cell>
          <cell r="C49" t="str">
            <v>Bombas centrífugas, de vazão inferior ou igual a 300 litros por minuto</v>
          </cell>
        </row>
        <row r="50">
          <cell r="A50">
            <v>84137090</v>
          </cell>
          <cell r="B50" t="str">
            <v>10.3</v>
          </cell>
          <cell r="C50" t="str">
            <v>Outras bombas centrífugas</v>
          </cell>
        </row>
        <row r="51">
          <cell r="A51">
            <v>84138100</v>
          </cell>
          <cell r="B51">
            <v>20</v>
          </cell>
          <cell r="C51" t="str">
            <v>Outras bombas, cujo funcionamento não seja o mesmo das bombas volumétricas ou centrífugas</v>
          </cell>
        </row>
        <row r="52">
          <cell r="A52">
            <v>84143011</v>
          </cell>
          <cell r="B52" t="str">
            <v>42.04 Fornos industriais de aquecimento direto por resistência         </v>
          </cell>
        </row>
        <row r="53">
          <cell r="A53">
            <v>84143021</v>
          </cell>
          <cell r="B53" t="str">
            <v>42.06 Fornos industriais de arco voltaico   </v>
          </cell>
        </row>
        <row r="54">
          <cell r="A54">
            <v>84145990</v>
          </cell>
          <cell r="B54" t="str">
            <v>7.1</v>
          </cell>
          <cell r="C54" t="str">
            <v>Ventiladores</v>
          </cell>
        </row>
        <row r="55">
          <cell r="A55">
            <v>84148011</v>
          </cell>
          <cell r="B55" t="str">
            <v>7.2</v>
          </cell>
          <cell r="C55" t="str">
            <v>Compressores de ar estacionários, de pistão</v>
          </cell>
        </row>
        <row r="56">
          <cell r="A56">
            <v>84148012</v>
          </cell>
          <cell r="B56" t="str">
            <v>11.1</v>
          </cell>
          <cell r="C56" t="str">
            <v>Compressores de ar de parafuso</v>
          </cell>
        </row>
        <row r="57">
          <cell r="A57">
            <v>84148012</v>
          </cell>
          <cell r="B57" t="str">
            <v>a) de parafuso</v>
          </cell>
        </row>
        <row r="58">
          <cell r="A58">
            <v>84148013</v>
          </cell>
          <cell r="B58" t="str">
            <v>11.2</v>
          </cell>
          <cell r="C58" t="str">
            <v>Compressores de ar de lóbulos paralelos (tipo 'Roots')</v>
          </cell>
        </row>
        <row r="59">
          <cell r="A59">
            <v>84148013</v>
          </cell>
          <cell r="B59" t="str">
            <v>b) de lóbulos paralelos ("roots")</v>
          </cell>
        </row>
        <row r="60">
          <cell r="A60">
            <v>84148019</v>
          </cell>
          <cell r="B60" t="str">
            <v>11.3</v>
          </cell>
          <cell r="C60" t="str">
            <v>Outros compressores inclusive de anel líquido</v>
          </cell>
        </row>
        <row r="61">
          <cell r="A61">
            <v>84148019</v>
          </cell>
          <cell r="B61" t="str">
            <v>c) de anel líquido</v>
          </cell>
        </row>
        <row r="62">
          <cell r="A62">
            <v>84148019</v>
          </cell>
          <cell r="B62" t="str">
            <v>d) qualquer outro</v>
          </cell>
        </row>
        <row r="63">
          <cell r="A63">
            <v>84148019</v>
          </cell>
          <cell r="B63" t="str">
            <v>7.3</v>
          </cell>
          <cell r="C63" t="str">
            <v>Outros compressores de ar</v>
          </cell>
        </row>
        <row r="64">
          <cell r="A64">
            <v>84148031</v>
          </cell>
          <cell r="B64" t="str">
            <v>11.4</v>
          </cell>
          <cell r="C64" t="str">
            <v>Compressores de gases, exceto ar, de pistão</v>
          </cell>
        </row>
        <row r="65">
          <cell r="A65">
            <v>84148031</v>
          </cell>
          <cell r="B65" t="str">
            <v>a) de pistão</v>
          </cell>
        </row>
        <row r="66">
          <cell r="A66">
            <v>84148032</v>
          </cell>
          <cell r="B66" t="str">
            <v>11.5</v>
          </cell>
          <cell r="C66" t="str">
            <v>Compressores de gases exceto ar, de parafuso</v>
          </cell>
        </row>
        <row r="67">
          <cell r="A67">
            <v>84148032</v>
          </cell>
          <cell r="B67" t="str">
            <v>a) de parafuso</v>
          </cell>
        </row>
        <row r="68">
          <cell r="A68">
            <v>84148033</v>
          </cell>
          <cell r="B68" t="str">
            <v>11.6</v>
          </cell>
          <cell r="C68" t="str">
            <v>Compressores de gases exceto ar, centrífugos, de vazão máxima inferior a 22.000m3/h</v>
          </cell>
        </row>
        <row r="69">
          <cell r="A69">
            <v>84148038</v>
          </cell>
          <cell r="B69" t="str">
            <v>11.7</v>
          </cell>
          <cell r="C69" t="str">
            <v>Outros compressores centrífugos radiais</v>
          </cell>
        </row>
        <row r="70">
          <cell r="A70">
            <v>84148039</v>
          </cell>
          <cell r="B70" t="str">
            <v>11.8</v>
          </cell>
          <cell r="C70" t="str">
            <v>Outros compressores de gases, exceto ar, inclusive axiais</v>
          </cell>
        </row>
        <row r="71">
          <cell r="A71">
            <v>84148039</v>
          </cell>
          <cell r="B71" t="str">
            <v>b) qualquer outro</v>
          </cell>
        </row>
        <row r="72">
          <cell r="A72">
            <v>84148039</v>
          </cell>
          <cell r="B72" t="str">
            <v>b) de lóbulos paralelos ("roots")</v>
          </cell>
        </row>
        <row r="73">
          <cell r="A73">
            <v>84148039</v>
          </cell>
          <cell r="B73" t="str">
            <v>c) de anel líquido</v>
          </cell>
        </row>
        <row r="74">
          <cell r="A74">
            <v>84148039</v>
          </cell>
          <cell r="B74" t="str">
            <v>e) axiais</v>
          </cell>
        </row>
        <row r="75">
          <cell r="A75">
            <v>84148039</v>
          </cell>
          <cell r="B75" t="str">
            <v>f) qualquer outro</v>
          </cell>
        </row>
        <row r="76">
          <cell r="A76">
            <v>84148090</v>
          </cell>
          <cell r="B76" t="str">
            <v>7.4</v>
          </cell>
          <cell r="C76" t="str">
            <v>Coifas (exaustores)</v>
          </cell>
        </row>
        <row r="77">
          <cell r="A77">
            <v>84161000</v>
          </cell>
          <cell r="B77" t="str">
            <v>12.1</v>
          </cell>
          <cell r="C77" t="str">
            <v>Queimadores de combustíveis líquidos</v>
          </cell>
        </row>
        <row r="78">
          <cell r="A78">
            <v>84161000</v>
          </cell>
          <cell r="B78" t="str">
            <v>a) de combustíveis líquidos</v>
          </cell>
        </row>
        <row r="79">
          <cell r="A79">
            <v>84162010</v>
          </cell>
          <cell r="B79" t="str">
            <v>12.2</v>
          </cell>
          <cell r="C79" t="str">
            <v>Outros queimadores, incluídos os mistos, de gases</v>
          </cell>
        </row>
        <row r="80">
          <cell r="A80">
            <v>84162010</v>
          </cell>
          <cell r="B80" t="str">
            <v>b) de gases</v>
          </cell>
        </row>
        <row r="81">
          <cell r="A81">
            <v>84162090</v>
          </cell>
          <cell r="B81" t="str">
            <v>12.3</v>
          </cell>
          <cell r="C81" t="str">
            <v>Outros queimadores, inclusive de carvão pulverizado</v>
          </cell>
        </row>
        <row r="82">
          <cell r="A82">
            <v>84162090</v>
          </cell>
          <cell r="B82" t="str">
            <v>c) de carvão pulverizado</v>
          </cell>
        </row>
        <row r="83">
          <cell r="A83">
            <v>84162090</v>
          </cell>
          <cell r="B83" t="str">
            <v>d) outros</v>
          </cell>
        </row>
        <row r="84">
          <cell r="A84">
            <v>84163000</v>
          </cell>
          <cell r="B84" t="str">
            <v>12.4</v>
          </cell>
          <cell r="C84" t="str">
            <v>Fornalhas automáticas, incluídas as antefornalhas, grelhas mecânicas, descarregadores mecânicos de cinzas e dispositivos semelhantes</v>
          </cell>
        </row>
        <row r="85">
          <cell r="A85">
            <v>84163000</v>
          </cell>
          <cell r="B85" t="str">
            <v>6.02        Fornalhas automáticas</v>
          </cell>
        </row>
        <row r="86">
          <cell r="A86">
            <v>84163000</v>
          </cell>
          <cell r="B86" t="str">
            <v>6.03        Grelhas mecânicas</v>
          </cell>
        </row>
        <row r="87">
          <cell r="A87">
            <v>84163000</v>
          </cell>
          <cell r="B87" t="str">
            <v>6.04        Descarregadores mecânicos de cinzas</v>
          </cell>
        </row>
        <row r="88">
          <cell r="A88">
            <v>84163000</v>
          </cell>
          <cell r="B88" t="str">
            <v>6.05        Outros</v>
          </cell>
        </row>
        <row r="89">
          <cell r="A89">
            <v>84169000</v>
          </cell>
          <cell r="B89" t="str">
            <v>12.5</v>
          </cell>
          <cell r="C89" t="str">
            <v>Ventaneiras</v>
          </cell>
        </row>
        <row r="90">
          <cell r="A90">
            <v>84169000</v>
          </cell>
          <cell r="B90" t="str">
            <v>6.06        Ventaneiras</v>
          </cell>
        </row>
        <row r="91">
          <cell r="A91">
            <v>84171010</v>
          </cell>
          <cell r="B91" t="str">
            <v>13.1</v>
          </cell>
          <cell r="C91" t="str">
            <v>Fornos industriais para fusão de metais</v>
          </cell>
        </row>
        <row r="92">
          <cell r="A92">
            <v>84171010</v>
          </cell>
          <cell r="B92" t="str">
            <v>7.01        Fornos industriais para fusão de metais, tipo "Cubillot"</v>
          </cell>
        </row>
        <row r="93">
          <cell r="A93">
            <v>84171010</v>
          </cell>
          <cell r="B93" t="str">
            <v>7.02        Fornos industriais para fusão de metais, de outros tipos     </v>
          </cell>
        </row>
        <row r="94">
          <cell r="A94">
            <v>84171020</v>
          </cell>
          <cell r="B94" t="str">
            <v>13.2</v>
          </cell>
          <cell r="C94" t="str">
            <v>Fornos industriais para tratamento térmico de metais</v>
          </cell>
        </row>
        <row r="95">
          <cell r="A95">
            <v>84171020</v>
          </cell>
          <cell r="B95" t="str">
            <v>7.03        Fornos industriais para tratamento térmico de metais          </v>
          </cell>
        </row>
        <row r="96">
          <cell r="A96">
            <v>84171090</v>
          </cell>
          <cell r="B96" t="str">
            <v>13.3</v>
          </cell>
          <cell r="C96" t="str">
            <v>Outros fornos para tratamento térmico de minérios ou de metais</v>
          </cell>
        </row>
        <row r="97">
          <cell r="A97">
            <v>84171090</v>
          </cell>
          <cell r="B97" t="str">
            <v>7.04        Fornos industriais para cementação          </v>
          </cell>
        </row>
        <row r="98">
          <cell r="A98">
            <v>84171090</v>
          </cell>
          <cell r="B98" t="str">
            <v>7.05        Fornos industriais de produção de coque de carvão              </v>
          </cell>
        </row>
        <row r="99">
          <cell r="A99">
            <v>84171090</v>
          </cell>
          <cell r="B99" t="str">
            <v>7.06        Fornos rotativos para produção industrial de cimento           </v>
          </cell>
        </row>
        <row r="100">
          <cell r="A100">
            <v>84171090</v>
          </cell>
          <cell r="B100" t="str">
            <v>7.07        Outros </v>
          </cell>
        </row>
        <row r="101">
          <cell r="A101">
            <v>84172000</v>
          </cell>
          <cell r="B101" t="str">
            <v>13.4</v>
          </cell>
          <cell r="C101" t="str">
            <v>Fornos de padaria, pastelaria ou para a indústria de bolachas e biscoito</v>
          </cell>
        </row>
        <row r="102">
          <cell r="A102">
            <v>84172000</v>
          </cell>
          <cell r="B102" t="str">
            <v>7.08        Fornos de padaria, pastelaria ou para a indústria de bolachas e biscoitos      </v>
          </cell>
        </row>
        <row r="103">
          <cell r="A103">
            <v>84178010</v>
          </cell>
          <cell r="B103" t="str">
            <v>13.5</v>
          </cell>
          <cell r="C103" t="str">
            <v>Fornos industriais para cerâmica</v>
          </cell>
        </row>
        <row r="104">
          <cell r="A104">
            <v>84178020</v>
          </cell>
          <cell r="B104" t="str">
            <v>13.6</v>
          </cell>
          <cell r="C104" t="str">
            <v>Fornos industriais para fusão de vidro</v>
          </cell>
        </row>
        <row r="105">
          <cell r="A105">
            <v>84178090</v>
          </cell>
          <cell r="B105" t="str">
            <v>13.7</v>
          </cell>
          <cell r="C105" t="str">
            <v>Outros fornos industriais.</v>
          </cell>
        </row>
        <row r="106">
          <cell r="A106">
            <v>84178090</v>
          </cell>
          <cell r="B106" t="str">
            <v>13.7</v>
          </cell>
          <cell r="C106" t="str">
            <v>Fornos industriais para carbonização de .7madeira</v>
          </cell>
        </row>
        <row r="107">
          <cell r="A107">
            <v>84178090</v>
          </cell>
          <cell r="B107" t="str">
            <v>7.09        Fornos industriais para carbonização de madeira   </v>
          </cell>
        </row>
        <row r="108">
          <cell r="A108">
            <v>84186910</v>
          </cell>
          <cell r="B108" t="str">
            <v>14.1</v>
          </cell>
          <cell r="C108" t="str">
            <v>Sorveteiras industriais</v>
          </cell>
        </row>
        <row r="109">
          <cell r="A109">
            <v>84186920</v>
          </cell>
          <cell r="B109" t="str">
            <v>14.3</v>
          </cell>
          <cell r="C109" t="str">
            <v>Resfriadores de leite</v>
          </cell>
        </row>
        <row r="110">
          <cell r="A110">
            <v>84186999</v>
          </cell>
          <cell r="B110" t="str">
            <v>14.2</v>
          </cell>
          <cell r="C110" t="str">
            <v>Máquinas de fabricar gelo em cubos ou escamas; instalações frigoríficas industriais formadas por elementos não reunidos em corpo único, nem montadas sobre base comum</v>
          </cell>
        </row>
        <row r="111">
          <cell r="A111">
            <v>84186999</v>
          </cell>
          <cell r="B111" t="str">
            <v>8.01        Máquinas de fabricar gelo em cubos ou escamas  </v>
          </cell>
        </row>
        <row r="112">
          <cell r="A112">
            <v>84186999</v>
          </cell>
          <cell r="B112" t="str">
            <v>8.02        Sorveteiras industriais    </v>
          </cell>
        </row>
        <row r="113">
          <cell r="A113">
            <v>84186999</v>
          </cell>
          <cell r="B113" t="str">
            <v>8.03 Instalações frigoríficas industriais formadas por elementos não reunidos em   corpo único, nem montadas sobre base comum</v>
          </cell>
        </row>
        <row r="114">
          <cell r="A114">
            <v>84193100</v>
          </cell>
          <cell r="B114">
            <v>8</v>
          </cell>
          <cell r="C114" t="str">
            <v>Secadores para produtos agrícolas</v>
          </cell>
        </row>
        <row r="115">
          <cell r="A115">
            <v>84193200</v>
          </cell>
          <cell r="B115" t="str">
            <v>15.1</v>
          </cell>
          <cell r="C115" t="str">
            <v>Secadores para madeiras, pastas de papel, papéis ou cartões</v>
          </cell>
        </row>
        <row r="116">
          <cell r="A116">
            <v>84193200</v>
          </cell>
          <cell r="B116" t="str">
            <v>9.01        Secadores para madeiras, pastas de papel, papéis ou cartões          </v>
          </cell>
        </row>
        <row r="117">
          <cell r="A117">
            <v>84193900</v>
          </cell>
          <cell r="B117" t="str">
            <v>15.2</v>
          </cell>
          <cell r="C117" t="str">
            <v>Outros secadores exceto para produtos agrícolas</v>
          </cell>
        </row>
        <row r="118">
          <cell r="A118">
            <v>84193900</v>
          </cell>
          <cell r="B118" t="str">
            <v>9.02        Outros </v>
          </cell>
        </row>
        <row r="119">
          <cell r="A119">
            <v>84194010</v>
          </cell>
          <cell r="B119" t="str">
            <v>15.3</v>
          </cell>
          <cell r="C119" t="str">
            <v>Aparelhos de destilação de água</v>
          </cell>
        </row>
        <row r="120">
          <cell r="A120">
            <v>84194020</v>
          </cell>
          <cell r="B120" t="str">
            <v>15.4</v>
          </cell>
          <cell r="C120" t="str">
            <v>Aparelhos de destilação ou retificação de álcoois e outros fluídos voláteis ou de hidrocarbonetos</v>
          </cell>
        </row>
        <row r="121">
          <cell r="A121">
            <v>84194090</v>
          </cell>
          <cell r="B121" t="str">
            <v>15.5</v>
          </cell>
          <cell r="C121" t="str">
            <v>Outros aparelhos de destilação ou de retificação</v>
          </cell>
        </row>
        <row r="122">
          <cell r="A122">
            <v>84195010</v>
          </cell>
          <cell r="B122" t="str">
            <v>15.6</v>
          </cell>
          <cell r="C122" t="str">
            <v>Trocadores de calor de placas</v>
          </cell>
        </row>
        <row r="123">
          <cell r="A123">
            <v>84195010</v>
          </cell>
          <cell r="B123" t="str">
            <v>a) de placas</v>
          </cell>
        </row>
        <row r="124">
          <cell r="A124">
            <v>84195021</v>
          </cell>
          <cell r="B124" t="str">
            <v>15.7</v>
          </cell>
          <cell r="C124" t="str">
            <v>Trocadores de calor tubulares metálicos</v>
          </cell>
        </row>
        <row r="125">
          <cell r="A125">
            <v>84195022</v>
          </cell>
          <cell r="B125" t="str">
            <v>15.8</v>
          </cell>
          <cell r="C125" t="str">
            <v>Trocadores de calor tubulares de grafite</v>
          </cell>
        </row>
        <row r="126">
          <cell r="A126">
            <v>84195029</v>
          </cell>
          <cell r="B126" t="str">
            <v>15.9</v>
          </cell>
          <cell r="C126" t="str">
            <v>Outros trocadores de calor tubulares</v>
          </cell>
        </row>
        <row r="127">
          <cell r="A127">
            <v>84195090</v>
          </cell>
          <cell r="B127" t="str">
            <v>15.10</v>
          </cell>
          <cell r="C127" t="str">
            <v>Outros trocadores de calor</v>
          </cell>
        </row>
        <row r="128">
          <cell r="A128">
            <v>84196000</v>
          </cell>
          <cell r="B128" t="str">
            <v>15.11</v>
          </cell>
          <cell r="C128" t="str">
            <v>Aparelhos e dispositivos para liquefação do ar ou de outros gases</v>
          </cell>
        </row>
        <row r="129">
          <cell r="A129">
            <v>84196000</v>
          </cell>
          <cell r="B129" t="str">
            <v>9.05        Aparelhos e dispositivos para liquefação do ar ou de outros gases</v>
          </cell>
        </row>
        <row r="130">
          <cell r="A130">
            <v>84198110</v>
          </cell>
          <cell r="B130" t="str">
            <v>15.12</v>
          </cell>
          <cell r="C130" t="str">
            <v>Autoclaves</v>
          </cell>
        </row>
        <row r="131">
          <cell r="A131">
            <v>84198110</v>
          </cell>
          <cell r="B131" t="str">
            <v>a) autoclaves      </v>
          </cell>
        </row>
        <row r="132">
          <cell r="A132">
            <v>84198190</v>
          </cell>
          <cell r="B132" t="str">
            <v>15.13</v>
          </cell>
          <cell r="C132" t="str">
            <v>Outros aparelhos para preparação de bebidas quentes ou para cozimento ou aquecimento de alimentos</v>
          </cell>
        </row>
        <row r="133">
          <cell r="A133">
            <v>84198190</v>
          </cell>
          <cell r="B133" t="str">
            <v>b) outros              </v>
          </cell>
        </row>
        <row r="134">
          <cell r="A134">
            <v>84198911</v>
          </cell>
          <cell r="B134" t="str">
            <v>15.14</v>
          </cell>
          <cell r="C134" t="str">
            <v>Esterilizadores de alimentos, mediante Ultra Alta Temperatura (UHT - 'Ultra High Temperature') por injeção direta de vapor, com capacidade superior ou igual a 6.500l/h</v>
          </cell>
        </row>
        <row r="135">
          <cell r="A135">
            <v>84198919</v>
          </cell>
          <cell r="B135" t="str">
            <v>15.15</v>
          </cell>
          <cell r="C135" t="str">
            <v>Outros esterilizadores</v>
          </cell>
        </row>
        <row r="136">
          <cell r="A136">
            <v>84198920</v>
          </cell>
          <cell r="B136" t="str">
            <v>15.16</v>
          </cell>
          <cell r="C136" t="str">
            <v>Estufas</v>
          </cell>
        </row>
        <row r="137">
          <cell r="A137">
            <v>84198920</v>
          </cell>
          <cell r="B137" t="str">
            <v>9.09        Estufas</v>
          </cell>
        </row>
        <row r="138">
          <cell r="A138">
            <v>84198930</v>
          </cell>
          <cell r="B138" t="str">
            <v>15.17</v>
          </cell>
          <cell r="C138" t="str">
            <v>Torrefadores</v>
          </cell>
        </row>
        <row r="139">
          <cell r="A139">
            <v>84198930</v>
          </cell>
          <cell r="B139" t="str">
            <v>9.11        Aparelhos de torrefação </v>
          </cell>
        </row>
        <row r="140">
          <cell r="A140">
            <v>84198940</v>
          </cell>
          <cell r="B140" t="str">
            <v>15.18</v>
          </cell>
          <cell r="C140" t="str">
            <v>Evaporadores</v>
          </cell>
        </row>
        <row r="141">
          <cell r="A141">
            <v>84198940</v>
          </cell>
          <cell r="B141" t="str">
            <v>9.10        Evaporadores    </v>
          </cell>
        </row>
        <row r="142">
          <cell r="A142">
            <v>84198999</v>
          </cell>
          <cell r="B142" t="str">
            <v>15.19</v>
          </cell>
          <cell r="C142" t="str">
            <v>Outros aparelhos e dispositivos para tratamento de matérias por meio de mudança de temperatura</v>
          </cell>
        </row>
        <row r="143">
          <cell r="A143">
            <v>84198999</v>
          </cell>
          <cell r="B143" t="str">
            <v>9.07        Outros aquecedores e arrefecedores          </v>
          </cell>
        </row>
        <row r="144">
          <cell r="A144">
            <v>84198999</v>
          </cell>
          <cell r="B144" t="str">
            <v>9.12        Outros </v>
          </cell>
        </row>
        <row r="145">
          <cell r="A145">
            <v>84198999</v>
          </cell>
          <cell r="B145" t="str">
            <v>2.3</v>
          </cell>
          <cell r="C145" t="str">
            <v>Silos com dispositivos de ventilação ou aquecimento (ventiladores ou aquecedores) incorporados, de qualquer matéria</v>
          </cell>
        </row>
        <row r="146">
          <cell r="A146">
            <v>84201010</v>
          </cell>
          <cell r="B146" t="str">
            <v>16.1</v>
          </cell>
          <cell r="C146" t="str">
            <v>Calandras e laminadores para papel ou cartão</v>
          </cell>
        </row>
        <row r="147">
          <cell r="A147">
            <v>84201090</v>
          </cell>
          <cell r="B147" t="str">
            <v>16.2</v>
          </cell>
          <cell r="C147" t="str">
            <v>Outras calandras e laminadores</v>
          </cell>
        </row>
        <row r="148">
          <cell r="A148">
            <v>84209100</v>
          </cell>
          <cell r="B148" t="str">
            <v>16.3</v>
          </cell>
          <cell r="C148" t="str">
            <v>Cilindros              </v>
          </cell>
        </row>
        <row r="149">
          <cell r="A149">
            <v>84209100</v>
          </cell>
          <cell r="B149" t="str">
            <v>10.03     Cilindros              </v>
          </cell>
        </row>
        <row r="150">
          <cell r="A150">
            <v>84211110</v>
          </cell>
          <cell r="B150" t="str">
            <v>17.1</v>
          </cell>
          <cell r="C150" t="str">
            <v>Desnatadeiras com capacidade de processamento de leite superior ou igual a 30.000 litros por hora</v>
          </cell>
        </row>
        <row r="151">
          <cell r="A151">
            <v>84211190</v>
          </cell>
          <cell r="B151" t="str">
            <v>17.2</v>
          </cell>
          <cell r="C151" t="str">
            <v>Outras desnatadeiras</v>
          </cell>
        </row>
        <row r="152">
          <cell r="A152">
            <v>84211290</v>
          </cell>
          <cell r="B152" t="str">
            <v>17.3</v>
          </cell>
          <cell r="C152" t="str">
            <v>Secadores de roupa para lavanderia, exceto as do código 8421.12.10</v>
          </cell>
        </row>
        <row r="153">
          <cell r="A153">
            <v>84211290</v>
          </cell>
          <cell r="B153" t="str">
            <v>11.02     Secadores de roupa para lavanderia (exceto o da posição NBM/SH 8421.12.0100)</v>
          </cell>
        </row>
        <row r="154">
          <cell r="A154">
            <v>84211910</v>
          </cell>
          <cell r="B154" t="str">
            <v>17.4</v>
          </cell>
          <cell r="C154" t="str">
            <v>Centrifugadores para laboratórios</v>
          </cell>
        </row>
        <row r="155">
          <cell r="A155">
            <v>84211910</v>
          </cell>
          <cell r="B155" t="str">
            <v>11.03     Centrifugadores para laboratório </v>
          </cell>
        </row>
        <row r="156">
          <cell r="A156">
            <v>84211990</v>
          </cell>
          <cell r="B156" t="str">
            <v>17.5</v>
          </cell>
          <cell r="C156" t="str">
            <v>Centrifugadores para indústria açucareira; extratores centrífugos de mel</v>
          </cell>
        </row>
        <row r="157">
          <cell r="A157">
            <v>84211990</v>
          </cell>
          <cell r="B157" t="str">
            <v>11.04     Centrifugadores para indústria açucareira</v>
          </cell>
        </row>
        <row r="158">
          <cell r="A158">
            <v>84211990</v>
          </cell>
          <cell r="B158" t="str">
            <v>11.05     Extratores centrífugos de mel       </v>
          </cell>
        </row>
        <row r="159">
          <cell r="A159">
            <v>84212990</v>
          </cell>
          <cell r="B159" t="str">
            <v>I</v>
          </cell>
          <cell r="C159" t="str">
            <v>Aparelhos para filtrar ou depurar líquidos</v>
          </cell>
        </row>
        <row r="160">
          <cell r="A160">
            <v>84213990</v>
          </cell>
          <cell r="B160" t="str">
            <v>17.6</v>
          </cell>
          <cell r="C160" t="str">
            <v>Aparelhos para filtrar ou depurar gases</v>
          </cell>
        </row>
        <row r="161">
          <cell r="A161">
            <v>84213990</v>
          </cell>
          <cell r="B161" t="str">
            <v>                Aparelhos para filtrar ou depurar gases      </v>
          </cell>
        </row>
        <row r="162">
          <cell r="A162">
            <v>84222000</v>
          </cell>
          <cell r="B162" t="str">
            <v>18.1</v>
          </cell>
          <cell r="C162" t="str">
            <v>Máquinas e aparelhos para limpar ou secar garrafas e outros recipientes</v>
          </cell>
        </row>
        <row r="163">
          <cell r="A163">
            <v>84222000</v>
          </cell>
          <cell r="B163" t="str">
            <v>12.01 Máquinas e aparelhos para limpar ou secar garrafas e outros recipientes           </v>
          </cell>
        </row>
        <row r="164">
          <cell r="A164">
            <v>84223010</v>
          </cell>
          <cell r="B164" t="str">
            <v>18.2</v>
          </cell>
          <cell r="C164" t="str">
            <v>Máquinas e aparelhos para encher, fechar, capsular ou rotular garrafas</v>
          </cell>
        </row>
        <row r="165">
          <cell r="A165">
            <v>84223010</v>
          </cell>
          <cell r="B165" t="str">
            <v>12.02 Máquinas e aparelhos para encher, fechar, capsular ou rotular garrafas              </v>
          </cell>
        </row>
        <row r="166">
          <cell r="A166">
            <v>84223021</v>
          </cell>
          <cell r="B166" t="str">
            <v>18.3</v>
          </cell>
          <cell r="C166" t="str">
            <v>Máquinas e aparelhos para encher caixas ou sacos com pó ou grãos</v>
          </cell>
        </row>
        <row r="167">
          <cell r="A167">
            <v>84223022</v>
          </cell>
          <cell r="B167" t="str">
            <v>18.4</v>
          </cell>
          <cell r="C167" t="str">
            <v>Máquinas e aparelhos para encher e fechar embalagens confeccionadas com papel ou cartão dos códigos 4811.51.22 ou 4811.59.23, mesmo com dispositivo de rotulagem</v>
          </cell>
        </row>
        <row r="168">
          <cell r="A168">
            <v>84223023</v>
          </cell>
          <cell r="B168" t="str">
            <v>18.5</v>
          </cell>
          <cell r="C168" t="str">
            <v>Máquinas e aparelhos para encher e fechar recipientes tubulares flexíveis (bisnagas), com capacidade superior ou igual a 100 unidades por minuto</v>
          </cell>
        </row>
        <row r="169">
          <cell r="A169">
            <v>84223029</v>
          </cell>
          <cell r="B169" t="str">
            <v>18.6</v>
          </cell>
          <cell r="C169" t="str">
            <v>Máquinas e aparelhos para encher e fechar ampolas de vidro; outras máquinas e aparelhos para encher, fechar, arrolhar ou rotular caixas, latas, sacos ou outros recipientes, capsular vasos, tubos e recipientes semelhantes</v>
          </cell>
        </row>
        <row r="170">
          <cell r="A170">
            <v>84223029</v>
          </cell>
          <cell r="B170" t="str">
            <v>12.04 Máquinas e aparelhos para encher e fechar ampolas de vidro </v>
          </cell>
        </row>
        <row r="171">
          <cell r="A171">
            <v>84223029</v>
          </cell>
          <cell r="B171" t="str">
            <v>12.05 Outros       </v>
          </cell>
        </row>
        <row r="172">
          <cell r="A172">
            <v>84224010</v>
          </cell>
          <cell r="B172" t="str">
            <v>18.7</v>
          </cell>
          <cell r="C172" t="str">
            <v>Máquinas e aparelhos para empacotar ou embalar mercadorias horizontais, próprias para empacotamento de massas alimentícias longas (comprimento superior a 200mm) em pacotes tipo almofadas ('pillow pack'), com capacidade de produção superior a 100 pacotes por minuto e controlador lógico programável (CLP)</v>
          </cell>
        </row>
        <row r="173">
          <cell r="A173">
            <v>84224020</v>
          </cell>
          <cell r="B173" t="str">
            <v>18.8</v>
          </cell>
          <cell r="C173" t="str">
            <v>Máquinas e aparelhos para empacotar ou embalar mercadorias automática, para embalar tubos ou barras de metal, em atados de peso inferior ou igual a 2.000kg e comprimento inferior ou igual a 12m</v>
          </cell>
        </row>
        <row r="174">
          <cell r="A174">
            <v>84224030</v>
          </cell>
          <cell r="B174" t="str">
            <v>18.9</v>
          </cell>
          <cell r="C174" t="str">
            <v>Máquinas e aparelhos para empacotar ou embalar mercadorias de empacotar embalagens confeccionadas com papel ou cartão dos subitens 4811.51.22 ou 4811.59.23 em caixas ou bandejas de papel ou cartão dobráveis, com capacidade superior ou igual a 5.000 embalagens por hora</v>
          </cell>
        </row>
        <row r="175">
          <cell r="A175">
            <v>84224090</v>
          </cell>
          <cell r="B175" t="str">
            <v>18.10</v>
          </cell>
          <cell r="C175" t="str">
            <v>Outras máquinas e aparelhos para empacotar ou embalar mercadorias</v>
          </cell>
        </row>
        <row r="176">
          <cell r="A176">
            <v>84232000</v>
          </cell>
          <cell r="B176" t="str">
            <v>19.1</v>
          </cell>
          <cell r="C176" t="str">
            <v>Básculas de pesagem contínua em transportadores</v>
          </cell>
        </row>
        <row r="177">
          <cell r="A177">
            <v>84232000</v>
          </cell>
          <cell r="B177" t="str">
            <v>13.01 Básculas de pesagem contínua em transportadores  </v>
          </cell>
        </row>
        <row r="178">
          <cell r="A178">
            <v>84233011</v>
          </cell>
          <cell r="B178" t="str">
            <v>19.2</v>
          </cell>
          <cell r="C178" t="str">
            <v>Balanças ou básculas dosadoras com aparelhos periféricos, que constituam unidade funcional</v>
          </cell>
        </row>
        <row r="179">
          <cell r="A179">
            <v>84233019</v>
          </cell>
          <cell r="B179" t="str">
            <v>19.3</v>
          </cell>
          <cell r="C179" t="str">
            <v>Outros dosadores</v>
          </cell>
        </row>
        <row r="180">
          <cell r="A180">
            <v>84233090</v>
          </cell>
          <cell r="B180" t="str">
            <v>19.4</v>
          </cell>
          <cell r="C180" t="str">
            <v>Básculas de pesagem constante de grão ou líquido; outros aparelhos de pesagem constante e ensacadores</v>
          </cell>
        </row>
        <row r="181">
          <cell r="A181">
            <v>84233090</v>
          </cell>
          <cell r="B181" t="str">
            <v>13.02 Básculas de pesagem constante de grão ou líquido   </v>
          </cell>
        </row>
        <row r="182">
          <cell r="A182">
            <v>84233090</v>
          </cell>
          <cell r="B182" t="str">
            <v>13.04 Outros</v>
          </cell>
        </row>
        <row r="183">
          <cell r="A183">
            <v>84238110</v>
          </cell>
          <cell r="B183" t="str">
            <v>19.5</v>
          </cell>
          <cell r="C183" t="str">
            <v>Aparelhos e instrumentos de pesagem de capacidade não superior a 30kg de mesa, com dipositivo registrador ou impressor de etiquetas</v>
          </cell>
        </row>
        <row r="184">
          <cell r="A184">
            <v>84238190</v>
          </cell>
          <cell r="B184" t="str">
            <v>19.6</v>
          </cell>
          <cell r="C184" t="str">
            <v>Aparelhos verificadores de excesso ou deficiência de peso em relação a um padrão; outros aparelhos e instrumentos de pesagem de capacidade não superior a 30kg</v>
          </cell>
        </row>
        <row r="185">
          <cell r="A185">
            <v>84238190</v>
          </cell>
          <cell r="B185" t="str">
            <v>13.05 Aparelhos verificadores de excesso ou deficiência de peso em relação a um padrão</v>
          </cell>
        </row>
        <row r="186">
          <cell r="A186">
            <v>84238200</v>
          </cell>
          <cell r="B186" t="str">
            <v>19.8</v>
          </cell>
          <cell r="C186" t="str">
            <v>Balança de capacidade superior a 30kg, mas não superior a 5.000kg</v>
          </cell>
        </row>
        <row r="187">
          <cell r="A187">
            <v>84238200</v>
          </cell>
          <cell r="B187">
            <v>9</v>
          </cell>
          <cell r="C187" t="str">
            <v>Balanças bovinas mecânicas ou eletrônicas</v>
          </cell>
        </row>
        <row r="188">
          <cell r="A188">
            <v>84242000</v>
          </cell>
          <cell r="B188" t="str">
            <v>20.1</v>
          </cell>
          <cell r="C188" t="str">
            <v>Pistolas aerográficas e aparelhos semelhantes</v>
          </cell>
        </row>
        <row r="189">
          <cell r="A189">
            <v>84242000</v>
          </cell>
          <cell r="B189" t="str">
            <v>14.01 Pistolas aerográficas e aparelhos semelhantes          </v>
          </cell>
        </row>
        <row r="190">
          <cell r="A190">
            <v>84243010</v>
          </cell>
          <cell r="B190" t="str">
            <v>20.2</v>
          </cell>
          <cell r="C190" t="str">
            <v>Máquinas e aparelhos de desobstrução de tubulação ou de limpeza, por jato de água</v>
          </cell>
        </row>
        <row r="191">
          <cell r="A191">
            <v>84243020</v>
          </cell>
          <cell r="B191" t="str">
            <v>20.3</v>
          </cell>
          <cell r="C191" t="str">
            <v>Máquinas e aparelhos de jato de areia</v>
          </cell>
        </row>
        <row r="192">
          <cell r="A192">
            <v>84243020</v>
          </cell>
          <cell r="B192" t="str">
            <v>20.3</v>
          </cell>
          <cell r="C192" t="str">
            <v>Máquinas e aparelhos de jato de areia ou de qualquer outro abrasivo</v>
          </cell>
        </row>
        <row r="193">
          <cell r="A193">
            <v>84243030</v>
          </cell>
          <cell r="B193" t="str">
            <v>20.4</v>
          </cell>
          <cell r="C193" t="str">
            <v>Perfuradoras por jato de água com pressão de trabalho máxima superior ou igual a 10MPa</v>
          </cell>
        </row>
        <row r="194">
          <cell r="A194">
            <v>84243090</v>
          </cell>
          <cell r="B194" t="str">
            <v>20.5</v>
          </cell>
          <cell r="C194" t="str">
            <v>Outras máquinas e aparelhos de jato de areia, de jato de vapor ou qualquer outro abrasivo e aparelhos de jato semelhantes</v>
          </cell>
        </row>
        <row r="195">
          <cell r="A195">
            <v>84243090</v>
          </cell>
          <cell r="B195" t="str">
            <v>20.5</v>
          </cell>
          <cell r="C195" t="str">
            <v>Outras máquinas e aparelhos de jato de areia, de jato de vapor e aparelhos de jato semelhantes</v>
          </cell>
        </row>
        <row r="196">
          <cell r="A196">
            <v>84248111</v>
          </cell>
          <cell r="B196" t="str">
            <v>10.1</v>
          </cell>
          <cell r="C196" t="str">
            <v>Aparelho para projetar, dispersar ou pulverizar fungicidas, inseticidas e outros produtos para combate a pragas, de uso agrícola, manuais</v>
          </cell>
        </row>
        <row r="197">
          <cell r="A197">
            <v>84248119</v>
          </cell>
          <cell r="B197" t="str">
            <v>10.2</v>
          </cell>
          <cell r="C197" t="str">
            <v>Outros aparelhos para projetar, dispersar ou pulverizar fungicidas, inseticidas e outros produtos para combate a pragas, de uso agrícola</v>
          </cell>
        </row>
        <row r="198">
          <cell r="A198">
            <v>84248121</v>
          </cell>
          <cell r="B198" t="str">
            <v>10.3</v>
          </cell>
          <cell r="C198" t="str">
            <v>Irrigadores e sistemas de irrigação para uso na lavoura, por aspersão, inclusive os elementos integrantes desses sistemas, como máquinas, aparelhos, equipamentos, dispositivos e instrumentos.</v>
          </cell>
        </row>
        <row r="199">
          <cell r="A199">
            <v>84248121</v>
          </cell>
          <cell r="B199" t="str">
            <v>10.3</v>
          </cell>
          <cell r="C199" t="str">
            <v>Irrigadores e sistemas de irrigação para uso na lavoura, por aspersão</v>
          </cell>
        </row>
        <row r="200">
          <cell r="A200">
            <v>84248129</v>
          </cell>
          <cell r="B200" t="str">
            <v>10.4</v>
          </cell>
          <cell r="C200" t="str">
            <v>Outros irrigadores e sistemas de irrigação , inclusive os elementos integrantes desses sistemas, como máquinas, aparelhos, equipamentos, dispositivos e instrumentos.</v>
          </cell>
        </row>
        <row r="201">
          <cell r="A201">
            <v>84248129</v>
          </cell>
          <cell r="B201" t="str">
            <v>10.4</v>
          </cell>
          <cell r="C201" t="str">
            <v>Outros irrigadores e sistemas de irrigação</v>
          </cell>
        </row>
        <row r="202">
          <cell r="A202">
            <v>84248990</v>
          </cell>
          <cell r="B202" t="str">
            <v>20.6</v>
          </cell>
          <cell r="C202" t="str">
            <v>Pulverizadores (“Sprinklers”) para equipamentos automáticos de combate a incêndio; outros aparelhos de pulverização</v>
          </cell>
        </row>
        <row r="203">
          <cell r="A203">
            <v>84248990</v>
          </cell>
          <cell r="B203" t="str">
            <v>14.04 Pulverizadores ("Sprinklers") para equipamentos automáticos de combate a incêndio               </v>
          </cell>
        </row>
        <row r="204">
          <cell r="A204">
            <v>84248990</v>
          </cell>
          <cell r="B204" t="str">
            <v>14.05 Outros       </v>
          </cell>
        </row>
        <row r="205">
          <cell r="A205">
            <v>84251100</v>
          </cell>
          <cell r="B205" t="str">
            <v>21.1</v>
          </cell>
          <cell r="C205" t="str">
            <v>Talhas, cadernais e moitões de motor elétrico</v>
          </cell>
        </row>
        <row r="206">
          <cell r="A206">
            <v>84251910</v>
          </cell>
          <cell r="B206" t="str">
            <v>21.2</v>
          </cell>
          <cell r="C206" t="str">
            <v>Talhas, cadernais e moitões, manuais</v>
          </cell>
        </row>
        <row r="207">
          <cell r="A207">
            <v>84251990</v>
          </cell>
          <cell r="B207" t="str">
            <v>21.3</v>
          </cell>
          <cell r="C207" t="str">
            <v>Outras talhas, cadernais e moitões</v>
          </cell>
        </row>
        <row r="208">
          <cell r="A208">
            <v>84253110</v>
          </cell>
          <cell r="B208" t="str">
            <v>21.4</v>
          </cell>
          <cell r="C208" t="str">
            <v>Guinchos e cabrestantes de motor elétrico com capacidade inferior ou igual a 100 toneladas</v>
          </cell>
        </row>
        <row r="209">
          <cell r="A209">
            <v>84253190</v>
          </cell>
          <cell r="B209" t="str">
            <v>21.5</v>
          </cell>
          <cell r="C209" t="str">
            <v>Outros guinchos e cabrestantes de motor elétrico</v>
          </cell>
        </row>
        <row r="210">
          <cell r="A210">
            <v>84253190</v>
          </cell>
          <cell r="B210" t="str">
            <v>21.5</v>
          </cell>
          <cell r="C210" t="str">
            <v>Outros guinchos de motor elétrico</v>
          </cell>
        </row>
        <row r="211">
          <cell r="A211">
            <v>84253910</v>
          </cell>
          <cell r="B211" t="str">
            <v>21.6</v>
          </cell>
          <cell r="C211" t="str">
            <v>Outros guinchos e cabrestantes com capacidade inferior ou igual a 100 toneladas</v>
          </cell>
        </row>
        <row r="212">
          <cell r="A212">
            <v>84253910</v>
          </cell>
          <cell r="B212" t="str">
            <v>21.6</v>
          </cell>
          <cell r="C212" t="str">
            <v>Outros guinchos com capacidade inferior ou igual a 100 toneladas</v>
          </cell>
        </row>
        <row r="213">
          <cell r="A213">
            <v>84253990</v>
          </cell>
          <cell r="B213" t="str">
            <v>21.7</v>
          </cell>
          <cell r="C213" t="str">
            <v>Outros guinchos e cabrestantes</v>
          </cell>
        </row>
        <row r="214">
          <cell r="A214">
            <v>84253990</v>
          </cell>
          <cell r="B214" t="str">
            <v>21.7</v>
          </cell>
          <cell r="C214" t="str">
            <v>Outros guinchos</v>
          </cell>
        </row>
        <row r="215">
          <cell r="A215">
            <v>84261100</v>
          </cell>
          <cell r="B215" t="str">
            <v>22.1</v>
          </cell>
          <cell r="C215" t="str">
            <v>Pontes e vigas, rolantes, de suportes fixos</v>
          </cell>
        </row>
        <row r="216">
          <cell r="A216">
            <v>84261100</v>
          </cell>
          <cell r="B216" t="str">
            <v>15.03 Pontes e vigas, rolantes, de suporte fixo         </v>
          </cell>
        </row>
        <row r="217">
          <cell r="A217">
            <v>84262000</v>
          </cell>
          <cell r="B217" t="str">
            <v>22.2</v>
          </cell>
          <cell r="C217" t="str">
            <v>Guindastes de torre</v>
          </cell>
        </row>
        <row r="218">
          <cell r="A218">
            <v>84262000</v>
          </cell>
          <cell r="B218" t="str">
            <v>15.04 Guindastes de torre              </v>
          </cell>
        </row>
        <row r="219">
          <cell r="A219">
            <v>84263000</v>
          </cell>
          <cell r="B219" t="str">
            <v>22.3</v>
          </cell>
          <cell r="C219" t="str">
            <v>Guindastes de pórtico</v>
          </cell>
        </row>
        <row r="220">
          <cell r="A220">
            <v>84263000</v>
          </cell>
          <cell r="B220" t="str">
            <v>15.05 Guindastes de pórtico          </v>
          </cell>
        </row>
        <row r="221">
          <cell r="A221">
            <v>84269900</v>
          </cell>
          <cell r="B221" t="str">
            <v>22.4</v>
          </cell>
          <cell r="C221" t="str">
            <v>Outros guindastes</v>
          </cell>
        </row>
        <row r="222">
          <cell r="A222">
            <v>84269900</v>
          </cell>
          <cell r="B222" t="str">
            <v>15.06 Guindastes             </v>
          </cell>
        </row>
        <row r="223">
          <cell r="A223">
            <v>84272090</v>
          </cell>
          <cell r="B223" t="str">
            <v>11.1</v>
          </cell>
          <cell r="C223" t="str">
            <v>Máquina apanhadora e carregadora de cana, autopropulsada</v>
          </cell>
        </row>
        <row r="224">
          <cell r="A224">
            <v>84279000</v>
          </cell>
          <cell r="B224">
            <v>23</v>
          </cell>
          <cell r="C224" t="str">
            <v>Empilhadeiras mecânicas de volumes, de ação descontínua</v>
          </cell>
        </row>
        <row r="225">
          <cell r="A225">
            <v>84279000</v>
          </cell>
          <cell r="B225" t="str">
            <v>15.07 Empilhadeiras mecânicas de volumes, de ação descontínua  </v>
          </cell>
        </row>
        <row r="226">
          <cell r="A226">
            <v>84279000</v>
          </cell>
          <cell r="B226" t="str">
            <v>11.2</v>
          </cell>
          <cell r="C226" t="str">
            <v>Carregadores para serem acoplados a trator agrícola</v>
          </cell>
        </row>
        <row r="227">
          <cell r="A227">
            <v>84281000</v>
          </cell>
          <cell r="B227" t="str">
            <v>24.1</v>
          </cell>
          <cell r="C227" t="str">
            <v>Elevadores de carga de uso industrial e monta-cargas</v>
          </cell>
        </row>
        <row r="228">
          <cell r="A228">
            <v>84281000</v>
          </cell>
          <cell r="B228" t="str">
            <v>15.8 Elevadores de carga de uso industrial e monta-cargas</v>
          </cell>
        </row>
        <row r="229">
          <cell r="A229">
            <v>84282010</v>
          </cell>
          <cell r="B229" t="str">
            <v>24.2</v>
          </cell>
          <cell r="C229" t="str">
            <v>Transportadores tubulares (transvasadores) móveis, acionados com motor de potência superior a 90kW (120HP)</v>
          </cell>
        </row>
        <row r="230">
          <cell r="A230">
            <v>84282090</v>
          </cell>
          <cell r="B230" t="str">
            <v>24.3</v>
          </cell>
          <cell r="C230" t="str">
            <v>Outros aparelhos elevadores ou transportadores, pneumáticos</v>
          </cell>
        </row>
        <row r="231">
          <cell r="A231">
            <v>84283100</v>
          </cell>
          <cell r="B231" t="str">
            <v>24.4</v>
          </cell>
          <cell r="C231" t="str">
            <v>Outros aparelhos elevadores ou transportadores, de ação contínua, para mercadorias, especialmente concebidos para uso subterrâneo</v>
          </cell>
        </row>
        <row r="232">
          <cell r="A232">
            <v>84283200</v>
          </cell>
          <cell r="B232" t="str">
            <v>24.5</v>
          </cell>
          <cell r="C232" t="str">
            <v>Outros aparelhos elevadores ou transportadores, de ação contínua, para mercadorias de caçamba</v>
          </cell>
        </row>
        <row r="233">
          <cell r="A233">
            <v>84283300</v>
          </cell>
          <cell r="B233" t="str">
            <v>24.6</v>
          </cell>
          <cell r="C233" t="str">
            <v>Outros aparelhos elevadores ou transportadores, de ação contínua, para mercadorias de tira ou correia</v>
          </cell>
        </row>
        <row r="234">
          <cell r="A234">
            <v>84283910</v>
          </cell>
          <cell r="B234" t="str">
            <v>24.7</v>
          </cell>
          <cell r="C234" t="str">
            <v>Outros aparelhos elevadores ou transportadores, de ação contínua, para mercadorias de correntes</v>
          </cell>
        </row>
        <row r="235">
          <cell r="A235">
            <v>84283920</v>
          </cell>
          <cell r="B235" t="str">
            <v>24.8</v>
          </cell>
          <cell r="C235" t="str">
            <v>Outros aparelhos elevadores ou transportadores, de ação contínua, para mercadorias de rolos motores</v>
          </cell>
        </row>
        <row r="236">
          <cell r="A236">
            <v>84283930</v>
          </cell>
          <cell r="B236" t="str">
            <v>24.9</v>
          </cell>
          <cell r="C236" t="str">
            <v>Outros aparelhos elevadores ou transportadores, de ação contínua, para mercadorias de pinças laterais, do tipo dos utilizados para o transporte de jornais</v>
          </cell>
        </row>
        <row r="237">
          <cell r="A237">
            <v>84283990</v>
          </cell>
          <cell r="B237" t="str">
            <v>24.10</v>
          </cell>
          <cell r="C237" t="str">
            <v>Outros aparelhos elevadores ou transportadores, de ação contínua, para mercadorias</v>
          </cell>
        </row>
        <row r="238">
          <cell r="A238">
            <v>84306990</v>
          </cell>
          <cell r="B238">
            <v>12</v>
          </cell>
          <cell r="C238" t="str">
            <v>Plainas niveladoras de levantamento hidráulico; valetadeira rebocável, do tipo utilizado exclusivamente na agricultura; raspo-transportador ("Scraper"), rebocável, de 2 (duas) rodas, com capacidade de carga de 1,00 m3 a 3,00 m3, do tipo utilizado exclusivamente em trabalhos agrícolas</v>
          </cell>
        </row>
        <row r="239">
          <cell r="A239">
            <v>84321000</v>
          </cell>
          <cell r="B239" t="str">
            <v>13.1</v>
          </cell>
          <cell r="C239" t="str">
            <v>Arado de disco</v>
          </cell>
        </row>
        <row r="240">
          <cell r="A240">
            <v>84322100</v>
          </cell>
          <cell r="B240" t="str">
            <v>13.8</v>
          </cell>
          <cell r="C240" t="str">
            <v>Grades de discos</v>
          </cell>
        </row>
        <row r="241">
          <cell r="A241">
            <v>84322900</v>
          </cell>
          <cell r="B241" t="str">
            <v>13.2</v>
          </cell>
          <cell r="C241" t="str">
            <v>Enxadas rotativas</v>
          </cell>
        </row>
        <row r="242">
          <cell r="A242">
            <v>84323010</v>
          </cell>
          <cell r="B242" t="str">
            <v>13.3</v>
          </cell>
          <cell r="C242" t="str">
            <v>Semeadores-adubadores</v>
          </cell>
        </row>
        <row r="243">
          <cell r="A243">
            <v>84323090</v>
          </cell>
          <cell r="B243" t="str">
            <v>13.4</v>
          </cell>
          <cell r="C243" t="str">
            <v>Outros plantadores e transplantadores</v>
          </cell>
        </row>
        <row r="244">
          <cell r="A244">
            <v>84324000</v>
          </cell>
          <cell r="B244" t="str">
            <v>13.5</v>
          </cell>
          <cell r="C244" t="str">
            <v>Espalhadores de estrume e distribuidores de adubos (fertilizantes)</v>
          </cell>
        </row>
        <row r="245">
          <cell r="A245">
            <v>84328000</v>
          </cell>
          <cell r="B245" t="str">
            <v>13.6</v>
          </cell>
          <cell r="C245" t="str">
            <v>Outras máquinas e aparelhos de uso agrícola, hortícola ou florestal para preparação ou trabalho do solo</v>
          </cell>
        </row>
        <row r="246">
          <cell r="A246">
            <v>84329000</v>
          </cell>
          <cell r="B246" t="str">
            <v>13.7</v>
          </cell>
          <cell r="C246" t="str">
            <v>Partes de máquinas e aparelhos de uso agrícola, hortícola ou florestal, para preparação ou trabalho do solo ou para cultura</v>
          </cell>
        </row>
        <row r="247">
          <cell r="A247">
            <v>84331100</v>
          </cell>
          <cell r="B247" t="str">
            <v>14.1</v>
          </cell>
          <cell r="C247" t="str">
            <v>Cortadores de grama, motorizados, cujo dispositivo de corte gira num plano horizontal</v>
          </cell>
        </row>
        <row r="248">
          <cell r="A248">
            <v>84331900</v>
          </cell>
          <cell r="B248" t="str">
            <v>14.2</v>
          </cell>
          <cell r="C248" t="str">
            <v>Outros cortadores de grama</v>
          </cell>
        </row>
        <row r="249">
          <cell r="A249">
            <v>84332010</v>
          </cell>
          <cell r="B249" t="str">
            <v>14.3</v>
          </cell>
          <cell r="C249" t="str">
            <v>Ceifeiras, incluídas as barras de corte para montagem em tratores, com dispositivo de acondicionamento em fileiras constituído por rotor de dedos e pente</v>
          </cell>
        </row>
        <row r="250">
          <cell r="A250">
            <v>84332090</v>
          </cell>
          <cell r="B250" t="str">
            <v>14.4</v>
          </cell>
          <cell r="C250" t="str">
            <v>Outras ceifeiras, incluídas as barras de corte para montagem em tratores</v>
          </cell>
        </row>
        <row r="251">
          <cell r="A251">
            <v>84333000</v>
          </cell>
          <cell r="B251" t="str">
            <v>14.5</v>
          </cell>
          <cell r="C251" t="str">
            <v>Outras máquinas e aparelhos para colher e dispor o feno</v>
          </cell>
        </row>
        <row r="252">
          <cell r="A252">
            <v>84334000</v>
          </cell>
          <cell r="B252" t="str">
            <v>14.6</v>
          </cell>
          <cell r="C252" t="str">
            <v>Enfardadeiras de palha ou de forragem, incluídas as enfardadeiras-apanhadeiras</v>
          </cell>
        </row>
        <row r="253">
          <cell r="A253">
            <v>84335100</v>
          </cell>
          <cell r="B253" t="str">
            <v>14.7</v>
          </cell>
          <cell r="C253" t="str">
            <v>Ceifeiras-debulhadoras</v>
          </cell>
        </row>
        <row r="254">
          <cell r="A254">
            <v>84335200</v>
          </cell>
          <cell r="B254" t="str">
            <v>14.8</v>
          </cell>
          <cell r="C254" t="str">
            <v>Outras máquinas e aparelhos para debulha</v>
          </cell>
        </row>
        <row r="255">
          <cell r="A255">
            <v>84335300</v>
          </cell>
          <cell r="B255" t="str">
            <v>14.9</v>
          </cell>
          <cell r="C255" t="str">
            <v>Máquinas para colheita de raízes ou tubérculos</v>
          </cell>
        </row>
        <row r="256">
          <cell r="A256">
            <v>84335911</v>
          </cell>
          <cell r="B256" t="str">
            <v>14.10</v>
          </cell>
          <cell r="C256" t="str">
            <v>Colheitadeiras de algodão, com capacidade para trabalhar até dois sulcos de colheita e potência no volante inferior ou igual a 59,7kW (80HP)</v>
          </cell>
        </row>
        <row r="257">
          <cell r="A257">
            <v>84335919</v>
          </cell>
          <cell r="B257" t="str">
            <v>14.11</v>
          </cell>
          <cell r="C257" t="str">
            <v>Outras colheitadeiras de algodão</v>
          </cell>
        </row>
        <row r="258">
          <cell r="A258">
            <v>84335990</v>
          </cell>
          <cell r="B258" t="str">
            <v>14.12</v>
          </cell>
          <cell r="C258" t="str">
            <v>Aparelhos para colheita; máquinas e aparelhos para debulha</v>
          </cell>
        </row>
        <row r="259">
          <cell r="A259">
            <v>84336010</v>
          </cell>
          <cell r="B259" t="str">
            <v>14.13</v>
          </cell>
          <cell r="C259" t="str">
            <v>Selecionadores de frutas</v>
          </cell>
        </row>
        <row r="260">
          <cell r="A260">
            <v>84336021</v>
          </cell>
          <cell r="B260" t="str">
            <v>14.14</v>
          </cell>
          <cell r="C260" t="str">
            <v>Máquinas para limpar ou selecionar ovos com capacidade superior ou igual a 36.000 ovos por hora</v>
          </cell>
        </row>
        <row r="261">
          <cell r="A261">
            <v>84336029</v>
          </cell>
          <cell r="B261" t="str">
            <v>14.15</v>
          </cell>
          <cell r="C261" t="str">
            <v>Outras máquinas para limpar ou selecionar ovos</v>
          </cell>
        </row>
        <row r="262">
          <cell r="A262">
            <v>84336090</v>
          </cell>
          <cell r="B262" t="str">
            <v>14.16</v>
          </cell>
          <cell r="C262" t="str">
            <v>Outras máquinas para limpar ou selecionar produtos agrícolas</v>
          </cell>
        </row>
        <row r="263">
          <cell r="A263">
            <v>84339090</v>
          </cell>
          <cell r="B263" t="str">
            <v>14.17</v>
          </cell>
          <cell r="C263" t="str">
            <v>Partes de máquinas agrícolas para colheita e debulha</v>
          </cell>
        </row>
        <row r="264">
          <cell r="A264">
            <v>84341000</v>
          </cell>
          <cell r="B264">
            <v>15</v>
          </cell>
          <cell r="C264" t="str">
            <v>Máquinas de ordenhar</v>
          </cell>
        </row>
        <row r="265">
          <cell r="A265">
            <v>84342010</v>
          </cell>
          <cell r="B265" t="str">
            <v>25.1</v>
          </cell>
          <cell r="C265" t="str">
            <v>Aparelhos homogeneizadores de leite</v>
          </cell>
        </row>
        <row r="266">
          <cell r="A266">
            <v>84342010</v>
          </cell>
          <cell r="B266" t="str">
            <v>16.01 Aparelhos homogeneizadores de leite            </v>
          </cell>
        </row>
        <row r="267">
          <cell r="A267">
            <v>84342090</v>
          </cell>
          <cell r="B267" t="str">
            <v>25.2</v>
          </cell>
          <cell r="C267" t="str">
            <v>Outras máquinas para tratamento de leite</v>
          </cell>
        </row>
        <row r="268">
          <cell r="A268">
            <v>84342090</v>
          </cell>
          <cell r="B268" t="str">
            <v>a) batedeiras e batedeiras-amassadeiras </v>
          </cell>
        </row>
        <row r="269">
          <cell r="A269">
            <v>84342090</v>
          </cell>
          <cell r="B269" t="str">
            <v>b) qualquer outra               </v>
          </cell>
        </row>
        <row r="270">
          <cell r="A270">
            <v>84342090</v>
          </cell>
          <cell r="B270" t="str">
            <v>16.03 Máquinas e aparelhos para fabricação de queijos       </v>
          </cell>
        </row>
        <row r="271">
          <cell r="A271">
            <v>84351000</v>
          </cell>
          <cell r="B271">
            <v>26</v>
          </cell>
          <cell r="C271" t="str">
            <v>Máquinas e aparelhos para prensar, esmagar e máquinas e aparelhos semelhantes, para fabricação de vinho, sidra, sucos de frutas ou bebidas semelhantes</v>
          </cell>
        </row>
        <row r="272">
          <cell r="A272">
            <v>84351000</v>
          </cell>
          <cell r="B272" t="str">
            <v>17.01 Máquinas e aparelhos         </v>
          </cell>
        </row>
        <row r="273">
          <cell r="A273">
            <v>84361000</v>
          </cell>
          <cell r="B273" t="str">
            <v>16.1</v>
          </cell>
          <cell r="C273" t="str">
            <v>Máquinas e aparelhos para preparação de alimentos ou rações para animais</v>
          </cell>
        </row>
        <row r="274">
          <cell r="A274">
            <v>84362100</v>
          </cell>
          <cell r="B274" t="str">
            <v>16.2</v>
          </cell>
          <cell r="C274" t="str">
            <v>Chocadeiras e criadeiras</v>
          </cell>
        </row>
        <row r="275">
          <cell r="A275">
            <v>84362900</v>
          </cell>
          <cell r="B275" t="str">
            <v>16.3</v>
          </cell>
          <cell r="C275" t="str">
            <v>Outros aparelhos para avicultura</v>
          </cell>
        </row>
        <row r="276">
          <cell r="A276">
            <v>84368000</v>
          </cell>
          <cell r="B276" t="str">
            <v>16.4</v>
          </cell>
          <cell r="C276" t="str">
            <v>Outras máquinas e aparelhos para agricultura, horticultura, silvicultura ou apicultura</v>
          </cell>
        </row>
        <row r="277">
          <cell r="A277">
            <v>84369100</v>
          </cell>
          <cell r="B277" t="str">
            <v>16.5</v>
          </cell>
          <cell r="C277" t="str">
            <v>Partes de máquinas e aparelhos para avicultura</v>
          </cell>
        </row>
        <row r="278">
          <cell r="A278">
            <v>84369900</v>
          </cell>
          <cell r="B278" t="str">
            <v>16.6</v>
          </cell>
          <cell r="C278" t="str">
            <v>Partes de máquinas e aparelhos para agricultura, horticultura, silvicultura ou apicultura</v>
          </cell>
        </row>
        <row r="279">
          <cell r="A279">
            <v>84371000</v>
          </cell>
          <cell r="B279" t="str">
            <v>27.1</v>
          </cell>
          <cell r="C279" t="str">
            <v>Máquinas para limpeza, seleção ou peneiração de grãos ou de produtos hortícolas secos</v>
          </cell>
        </row>
        <row r="280">
          <cell r="A280">
            <v>84371000</v>
          </cell>
          <cell r="B280" t="str">
            <v>18.01 Máquinas para limpeza, seleção ou peneiração de grãos ou de produtos hortícolas secos   </v>
          </cell>
        </row>
        <row r="281">
          <cell r="A281">
            <v>84378010</v>
          </cell>
          <cell r="B281" t="str">
            <v>27.2</v>
          </cell>
          <cell r="C281" t="str">
            <v>Máquinas para trituração, esmagamento ou moagem de grãos</v>
          </cell>
        </row>
        <row r="282">
          <cell r="A282">
            <v>84378010</v>
          </cell>
          <cell r="B282" t="str">
            <v>18.02 Máquinas para trituração, esmagamento ou moagem de grãos              </v>
          </cell>
        </row>
        <row r="283">
          <cell r="A283">
            <v>84378090</v>
          </cell>
          <cell r="B283" t="str">
            <v>27.3</v>
          </cell>
          <cell r="C283" t="str">
            <v>Máquinas para seleção e separação das farinhas e de outros produtos da moagem dos grãos</v>
          </cell>
        </row>
        <row r="284">
          <cell r="A284">
            <v>84378090</v>
          </cell>
          <cell r="B284" t="str">
            <v>18.03 Máquinas para seleção e separação das farinhas e de outros produtos da moagem dos grãos            </v>
          </cell>
        </row>
        <row r="285">
          <cell r="A285">
            <v>84381000</v>
          </cell>
          <cell r="B285" t="str">
            <v>28.1</v>
          </cell>
          <cell r="C285" t="str">
            <v>Máquinas e aparelhos para as indústrias de panificação, pastelaria, bolachas e biscoitos e de massas alimentícias</v>
          </cell>
        </row>
        <row r="286">
          <cell r="A286">
            <v>84381000</v>
          </cell>
          <cell r="B286" t="str">
            <v>19.01 Máquinas e aparelhos para as indústrias de panificação, pastelaria, bolachas e biscoitos e de massas alimentícias            </v>
          </cell>
        </row>
        <row r="287">
          <cell r="A287">
            <v>84382011</v>
          </cell>
          <cell r="B287" t="str">
            <v>28.2</v>
          </cell>
          <cell r="C287" t="str">
            <v>Para fabricar bombons de chocolate por moldagem, de capacidade de produção superior ou igual a 150kg/h</v>
          </cell>
        </row>
        <row r="288">
          <cell r="A288">
            <v>84382019</v>
          </cell>
          <cell r="B288" t="str">
            <v>28.3</v>
          </cell>
          <cell r="C288" t="str">
            <v>Outras máquinas e aparelhos para as indústrias de confeitaria</v>
          </cell>
        </row>
        <row r="289">
          <cell r="A289">
            <v>84382090</v>
          </cell>
          <cell r="B289" t="str">
            <v>28.4</v>
          </cell>
          <cell r="C289" t="str">
            <v>Outras máquinas e aparelhos para as indústrias de cacau e de chocolate</v>
          </cell>
        </row>
        <row r="290">
          <cell r="A290">
            <v>84382090</v>
          </cell>
          <cell r="B290" t="str">
            <v>a) para moagem ou esmagamento de grãos           </v>
          </cell>
        </row>
        <row r="291">
          <cell r="A291">
            <v>84382090</v>
          </cell>
          <cell r="B291" t="str">
            <v>b) qualquer outro               </v>
          </cell>
        </row>
        <row r="292">
          <cell r="A292">
            <v>84383000</v>
          </cell>
          <cell r="B292" t="str">
            <v>28.5</v>
          </cell>
          <cell r="C292" t="str">
            <v>Máquinas e aparelhos para a indústria de açúcar para extração de caldo de cana-de-açúcar; para o tratamento dos caldos ou sucos açucarados e para a refinação de açúcar</v>
          </cell>
        </row>
        <row r="293">
          <cell r="A293">
            <v>84383090</v>
          </cell>
          <cell r="B293" t="str">
            <v>a) para extração de caldo de cana-de-açúcar            </v>
          </cell>
        </row>
        <row r="294">
          <cell r="A294">
            <v>84383090</v>
          </cell>
          <cell r="B294" t="str">
            <v>b) para o tratamento dos caldos ou sucos açucarados e para a refinação de açúcar</v>
          </cell>
        </row>
        <row r="295">
          <cell r="A295">
            <v>84384000</v>
          </cell>
          <cell r="B295" t="str">
            <v>28.6</v>
          </cell>
          <cell r="C295" t="str">
            <v>Máquinas e aparelhos para a indústria cervejeira</v>
          </cell>
        </row>
        <row r="296">
          <cell r="A296">
            <v>84384000</v>
          </cell>
          <cell r="B296" t="str">
            <v>19.05 Máquinas e aparelhos para a indústria cervejeira        </v>
          </cell>
        </row>
        <row r="297">
          <cell r="A297">
            <v>84385000</v>
          </cell>
          <cell r="B297" t="str">
            <v>28.7</v>
          </cell>
          <cell r="C297" t="str">
            <v>Máquinas e aparelhos para a preparação de carnes</v>
          </cell>
        </row>
        <row r="298">
          <cell r="A298">
            <v>84385000</v>
          </cell>
          <cell r="B298" t="str">
            <v>19.06 Máquinas e aparelhos para a preparação de carnes  </v>
          </cell>
        </row>
        <row r="299">
          <cell r="A299">
            <v>84386000</v>
          </cell>
          <cell r="B299" t="str">
            <v>28.8</v>
          </cell>
          <cell r="C299" t="str">
            <v>Máquinas e aparelhos para preparação de frutas ou de produtos hortícolas</v>
          </cell>
        </row>
        <row r="300">
          <cell r="A300">
            <v>84386000</v>
          </cell>
          <cell r="B300" t="str">
            <v>19.07 Máquinas e aparelhos para preparação de frutas ou de produtos hortícolas       </v>
          </cell>
        </row>
        <row r="301">
          <cell r="A301">
            <v>84391010</v>
          </cell>
          <cell r="B301" t="str">
            <v>29.1</v>
          </cell>
          <cell r="C301" t="str">
            <v>Máquinas para a fabricação de pasta de matérias fibrosas celulósicas para tratamento preliminar das matérias primas</v>
          </cell>
        </row>
        <row r="302">
          <cell r="A302">
            <v>84391010</v>
          </cell>
          <cell r="B302" t="str">
            <v>a) máquinas e aparelhos para tratamento preliminar de matérias-primas destinadas ao fabrico da pasta </v>
          </cell>
        </row>
        <row r="303">
          <cell r="A303">
            <v>84391020</v>
          </cell>
          <cell r="B303" t="str">
            <v>29.2</v>
          </cell>
          <cell r="C303" t="str">
            <v>Classificadoras e classificadoras-depuradoras de pasta</v>
          </cell>
        </row>
        <row r="304">
          <cell r="A304">
            <v>84391020</v>
          </cell>
          <cell r="B304" t="str">
            <v>b) crivos e classificadores-depuradores de pasta   </v>
          </cell>
        </row>
        <row r="305">
          <cell r="A305">
            <v>84391030</v>
          </cell>
          <cell r="B305" t="str">
            <v>29.3</v>
          </cell>
          <cell r="C305" t="str">
            <v>Refinadoras</v>
          </cell>
        </row>
        <row r="306">
          <cell r="A306">
            <v>84391030</v>
          </cell>
          <cell r="B306" t="str">
            <v>c) refinadoras     </v>
          </cell>
        </row>
        <row r="307">
          <cell r="A307">
            <v>84391090</v>
          </cell>
          <cell r="B307" t="str">
            <v>29.4</v>
          </cell>
          <cell r="C307" t="str">
            <v>Outras máquinas e aparelhos para fabricação de pasta de matérias fibrosas celulósicas</v>
          </cell>
        </row>
        <row r="308">
          <cell r="A308">
            <v>84391090</v>
          </cell>
          <cell r="B308" t="str">
            <v>d) outros              </v>
          </cell>
        </row>
        <row r="309">
          <cell r="A309">
            <v>84392000</v>
          </cell>
          <cell r="B309" t="str">
            <v>29.5</v>
          </cell>
          <cell r="C309" t="str">
            <v>Máquinas e aparelhos para fabricação de papel ou cartão</v>
          </cell>
        </row>
        <row r="310">
          <cell r="A310">
            <v>84392000</v>
          </cell>
          <cell r="B310" t="str">
            <v>a) máquinas contínuas de mesa plana      </v>
          </cell>
        </row>
        <row r="311">
          <cell r="A311">
            <v>84392000</v>
          </cell>
          <cell r="B311" t="str">
            <v>b) outros              </v>
          </cell>
        </row>
        <row r="312">
          <cell r="A312">
            <v>84393010</v>
          </cell>
          <cell r="B312" t="str">
            <v>29.6</v>
          </cell>
          <cell r="C312" t="str">
            <v>Bobinadoras-esticadoras</v>
          </cell>
        </row>
        <row r="313">
          <cell r="A313">
            <v>84393010</v>
          </cell>
          <cell r="B313" t="str">
            <v>a) bobinadoras-esticadoras           </v>
          </cell>
        </row>
        <row r="314">
          <cell r="A314">
            <v>84393020</v>
          </cell>
          <cell r="B314" t="str">
            <v>29.7</v>
          </cell>
          <cell r="C314" t="str">
            <v>Máquinas para impregnar</v>
          </cell>
        </row>
        <row r="315">
          <cell r="A315">
            <v>84393020</v>
          </cell>
          <cell r="B315" t="str">
            <v>b) máquinas para impregnar         </v>
          </cell>
        </row>
        <row r="316">
          <cell r="A316">
            <v>84393030</v>
          </cell>
          <cell r="B316" t="str">
            <v>29.8</v>
          </cell>
          <cell r="C316" t="str">
            <v>Máquinas para ondular papel ou cartão</v>
          </cell>
        </row>
        <row r="317">
          <cell r="A317">
            <v>84393030</v>
          </cell>
          <cell r="B317" t="str">
            <v>29.8</v>
          </cell>
          <cell r="C317" t="str">
            <v>Máquinas de fabricar papel, cartolina, e cartão ondulado</v>
          </cell>
        </row>
        <row r="318">
          <cell r="A318">
            <v>84393030</v>
          </cell>
          <cell r="B318" t="str">
            <v>c) máquinas de fabricar papel, cartolina, e cartão ondulado </v>
          </cell>
        </row>
        <row r="319">
          <cell r="A319">
            <v>84393090</v>
          </cell>
          <cell r="B319" t="str">
            <v>29.9</v>
          </cell>
          <cell r="C319" t="str">
            <v>Outras máquinas e aparelhos para acabamento de papel ou cartão</v>
          </cell>
        </row>
        <row r="320">
          <cell r="A320">
            <v>84393090</v>
          </cell>
          <cell r="B320" t="str">
            <v>d) outros              </v>
          </cell>
        </row>
        <row r="321">
          <cell r="A321">
            <v>84401020</v>
          </cell>
          <cell r="B321" t="str">
            <v>29.11</v>
          </cell>
          <cell r="C321" t="str">
            <v>Máquinas para fabricar capas de papelão, com dispositivo de colagem e capacidade de produção superior a 60 unidades por minuto</v>
          </cell>
        </row>
        <row r="322">
          <cell r="A322">
            <v>84401090</v>
          </cell>
          <cell r="B322" t="str">
            <v>29.12</v>
          </cell>
          <cell r="C322" t="str">
            <v>Outras máquinas e aparelhos para brochura ou encadernação</v>
          </cell>
        </row>
        <row r="323">
          <cell r="A323">
            <v>84411010</v>
          </cell>
          <cell r="B323" t="str">
            <v>30.1</v>
          </cell>
          <cell r="C323" t="str">
            <v>Cortadeiras bobinadoras com velocidade de bobinado superior a 2.000m/min</v>
          </cell>
        </row>
        <row r="324">
          <cell r="A324">
            <v>84411090</v>
          </cell>
          <cell r="B324" t="str">
            <v>30.2</v>
          </cell>
          <cell r="C324" t="str">
            <v>Outras cortadeiras</v>
          </cell>
        </row>
        <row r="325">
          <cell r="A325">
            <v>84412000</v>
          </cell>
          <cell r="B325" t="str">
            <v>30.3</v>
          </cell>
          <cell r="C325" t="str">
            <v>Máquinas para fabricação de sacos de quaisquer dimensões ou de envelopes</v>
          </cell>
        </row>
        <row r="326">
          <cell r="A326">
            <v>84412000</v>
          </cell>
          <cell r="B326" t="str">
            <v>20.07 Máquinas para fabricação de sacos de quaisquer dimensões ou de envelopes</v>
          </cell>
        </row>
        <row r="327">
          <cell r="A327">
            <v>84413010</v>
          </cell>
          <cell r="B327" t="str">
            <v>30.4</v>
          </cell>
          <cell r="C327" t="str">
            <v>Máquinas de dobrar e colar, para fabricação de caixas</v>
          </cell>
        </row>
        <row r="328">
          <cell r="A328">
            <v>84413010</v>
          </cell>
          <cell r="B328" t="str">
            <v>20.09 Máquinas de dobrar e colar caixas   </v>
          </cell>
        </row>
        <row r="329">
          <cell r="A329">
            <v>84413090</v>
          </cell>
          <cell r="B329" t="str">
            <v>30.5</v>
          </cell>
          <cell r="C329" t="str">
            <v>Outras máquinas para fabricação de caixas, tubos, tambores ou recipientes semelhantes por qualquer processo, exceto moldagem</v>
          </cell>
        </row>
        <row r="330">
          <cell r="A330">
            <v>84414000</v>
          </cell>
          <cell r="B330" t="str">
            <v>30.6</v>
          </cell>
          <cell r="C330" t="str">
            <v>Máquinas de moldar artigos de pasta de papel, papel ou de cartão</v>
          </cell>
        </row>
        <row r="331">
          <cell r="A331">
            <v>84414000</v>
          </cell>
          <cell r="B331" t="str">
            <v>20.10 Máquinas de moldar artigos de pasta de papel, papel ou de cartão       </v>
          </cell>
        </row>
        <row r="332">
          <cell r="A332">
            <v>84418000</v>
          </cell>
          <cell r="B332" t="str">
            <v>30.7</v>
          </cell>
          <cell r="C332" t="str">
            <v>Máquinas de perfurar, picotar e serrilhar linhas de corte; máquinas especiais de grampear caixas e artefatos semelhantes</v>
          </cell>
        </row>
        <row r="333">
          <cell r="A333">
            <v>84418000</v>
          </cell>
          <cell r="B333" t="str">
            <v>20.11 Máquinas especiais de grampear caixas e artefatos semelhantes         </v>
          </cell>
        </row>
        <row r="334">
          <cell r="A334">
            <v>84418000</v>
          </cell>
          <cell r="B334" t="str">
            <v>20.12 Máquinas de perfurar, picotar e serrilhar linhas de corte            </v>
          </cell>
        </row>
        <row r="335">
          <cell r="A335">
            <v>84418000</v>
          </cell>
          <cell r="B335" t="str">
            <v>20.13 Outros       </v>
          </cell>
        </row>
        <row r="336">
          <cell r="A336">
            <v>84423010</v>
          </cell>
          <cell r="B336" t="str">
            <v>31.1</v>
          </cell>
          <cell r="C336" t="str">
            <v>Máquinas de compor por processo fotográfico</v>
          </cell>
        </row>
        <row r="337">
          <cell r="A337">
            <v>84423010</v>
          </cell>
          <cell r="B337" t="str">
            <v>21.01 Máquinas de compor por processo fotográfico             </v>
          </cell>
        </row>
        <row r="338">
          <cell r="A338">
            <v>84423020</v>
          </cell>
          <cell r="B338" t="str">
            <v>31.2</v>
          </cell>
          <cell r="C338" t="str">
            <v>Máquinas e aparelhos de compor caracteres tipográficos por outros processos, mesmo com dispositivo de fundir</v>
          </cell>
        </row>
        <row r="339">
          <cell r="A339">
            <v>84423020</v>
          </cell>
          <cell r="B339" t="str">
            <v>21.02 Máquinas e aparelhos, inclusive de teclados, para compor      </v>
          </cell>
        </row>
        <row r="340">
          <cell r="A340">
            <v>84431110</v>
          </cell>
          <cell r="B340" t="str">
            <v>32.1</v>
          </cell>
          <cell r="C340" t="str">
            <v>Máquinas e aparelhos de impressão, por ofsete, alimentados por bobinas, para impressão multicolor de jornais, de largura superior ou igual a 900mm, com unidades de impressão em configuração torre e dispositivos automáticos de emendar bobinas</v>
          </cell>
        </row>
        <row r="341">
          <cell r="A341">
            <v>84431190</v>
          </cell>
          <cell r="B341" t="str">
            <v>32.2</v>
          </cell>
          <cell r="C341" t="str">
            <v>Outras máquinas e aparelhos de impressão, por ofsete, alimentados por bobinas</v>
          </cell>
        </row>
        <row r="342">
          <cell r="A342">
            <v>84431200</v>
          </cell>
          <cell r="B342" t="str">
            <v>32.3</v>
          </cell>
          <cell r="C342" t="str">
            <v>Máquinas e aparelhos de impressão, por ofsete, dos tipos utilizados em escritórios, alimentados por folhas de formato não superior a 22cm x 36cm, quando não dobradas</v>
          </cell>
        </row>
        <row r="343">
          <cell r="A343">
            <v>84431200</v>
          </cell>
          <cell r="B343" t="str">
            <v>b) alimentadas por folhas de formato não superior a 22 x 36cm         </v>
          </cell>
        </row>
        <row r="344">
          <cell r="A344">
            <v>84431310</v>
          </cell>
          <cell r="B344" t="str">
            <v>32.4</v>
          </cell>
          <cell r="C344" t="str">
            <v>Máquinas e aparelhos para impressão multicolor de recipientes de matérias plásticas, cilíndricos, cônicos ou de faces planas</v>
          </cell>
        </row>
        <row r="345">
          <cell r="A345">
            <v>84431321</v>
          </cell>
          <cell r="B345" t="str">
            <v>32.5</v>
          </cell>
          <cell r="C345" t="str">
            <v>Outras máquinas e aparelhos de impressão, por ofsete, alimentados por folhas de formato inferior ou igual a 37,5cm x 51cm, com velocidade de impressão superior ou igual a 12.000 folhas por hora</v>
          </cell>
        </row>
        <row r="346">
          <cell r="A346">
            <v>84431329</v>
          </cell>
          <cell r="B346" t="str">
            <v>32.6</v>
          </cell>
          <cell r="C346" t="str">
            <v>Outros alimentados por folhas de formato inferior ou igual a 37,5cm x 51cm</v>
          </cell>
        </row>
        <row r="347">
          <cell r="A347">
            <v>84431390</v>
          </cell>
          <cell r="B347" t="str">
            <v>32.7</v>
          </cell>
          <cell r="C347" t="str">
            <v>Outras máquinas e aparelhos de impressão, por ofsete</v>
          </cell>
        </row>
        <row r="348">
          <cell r="A348">
            <v>84431400</v>
          </cell>
          <cell r="B348" t="str">
            <v>32.8</v>
          </cell>
          <cell r="C348" t="str">
            <v>Máquinas e aparelhos de impressão, tipográficos, alimentados por bobinas, exceto máquinas e aparelhos flexográficos</v>
          </cell>
        </row>
        <row r="349">
          <cell r="A349">
            <v>84431400</v>
          </cell>
          <cell r="B349" t="str">
            <v>a) alimentadas por bobinas           </v>
          </cell>
        </row>
        <row r="350">
          <cell r="A350">
            <v>84431500</v>
          </cell>
          <cell r="B350" t="str">
            <v>32.9</v>
          </cell>
          <cell r="C350" t="str">
            <v>Máquinas e aparelhos de impressão, tipográficos, não alimentados por bobinas, exceto máquinas e aparelhos flexográficos</v>
          </cell>
        </row>
        <row r="351">
          <cell r="A351">
            <v>84431500</v>
          </cell>
          <cell r="B351" t="str">
            <v>b) outros              </v>
          </cell>
        </row>
        <row r="352">
          <cell r="A352">
            <v>84431600</v>
          </cell>
          <cell r="B352" t="str">
            <v>32.10</v>
          </cell>
          <cell r="C352" t="str">
            <v>Máquinas e aparelhos de impressão, flexográficos</v>
          </cell>
        </row>
        <row r="353">
          <cell r="A353">
            <v>84431600</v>
          </cell>
          <cell r="B353" t="str">
            <v>21.05 Máquinas e aparelhos de impressão, flexográficos     </v>
          </cell>
        </row>
        <row r="354">
          <cell r="A354">
            <v>84431710</v>
          </cell>
          <cell r="B354" t="str">
            <v>32.11</v>
          </cell>
          <cell r="C354" t="str">
            <v>Máquinas rotativas para heliogravura</v>
          </cell>
        </row>
        <row r="355">
          <cell r="A355">
            <v>84431790</v>
          </cell>
          <cell r="B355" t="str">
            <v>32.12</v>
          </cell>
          <cell r="C355" t="str">
            <v>Outras máquinas e aparelhos de impressão, heliográficos</v>
          </cell>
        </row>
        <row r="356">
          <cell r="A356">
            <v>84431990</v>
          </cell>
          <cell r="B356" t="str">
            <v>32.13</v>
          </cell>
          <cell r="C356" t="str">
            <v>Máquinas rotativas para rotogravura; outras máquinas e aparelhos de impressão por meio de blocos, cilindros e outros elementos de impressão da posição 84.42</v>
          </cell>
        </row>
        <row r="357">
          <cell r="A357">
            <v>84431990</v>
          </cell>
          <cell r="B357" t="str">
            <v>21.07 Máquinas rotativas para rotogravura </v>
          </cell>
        </row>
        <row r="358">
          <cell r="A358">
            <v>84431990</v>
          </cell>
          <cell r="B358" t="str">
            <v>21.08 Outros       </v>
          </cell>
        </row>
        <row r="359">
          <cell r="A359">
            <v>84433910</v>
          </cell>
          <cell r="B359" t="str">
            <v>32.17</v>
          </cell>
          <cell r="C359" t="str">
            <v>Máquinas de impressão por jato de tinta, de uso industrial</v>
          </cell>
        </row>
        <row r="360">
          <cell r="A360">
            <v>84439191</v>
          </cell>
          <cell r="B360" t="str">
            <v>32.14</v>
          </cell>
          <cell r="C360" t="str">
            <v>Dobradoras</v>
          </cell>
        </row>
        <row r="361">
          <cell r="A361">
            <v>84439191</v>
          </cell>
          <cell r="B361" t="str">
            <v>21.09 Dobradores             </v>
          </cell>
        </row>
        <row r="362">
          <cell r="A362">
            <v>84439192</v>
          </cell>
          <cell r="B362" t="str">
            <v>32.15</v>
          </cell>
          <cell r="C362" t="str">
            <v>Numeradores automáticos</v>
          </cell>
        </row>
        <row r="363">
          <cell r="A363">
            <v>84439192</v>
          </cell>
          <cell r="B363" t="str">
            <v>21.11 Numeradores automáticos </v>
          </cell>
        </row>
        <row r="364">
          <cell r="A364">
            <v>84439199</v>
          </cell>
          <cell r="B364" t="str">
            <v>32.16</v>
          </cell>
          <cell r="C364" t="str">
            <v>Outros acessórios de máquinas e aparelhos de impressão que operem por meio de blocos, cilindros e outros elementos de impressão da posição 84.42</v>
          </cell>
        </row>
        <row r="365">
          <cell r="A365">
            <v>84439199</v>
          </cell>
          <cell r="B365" t="str">
            <v>21.10 Coladores ou engomadores              </v>
          </cell>
        </row>
        <row r="366">
          <cell r="A366">
            <v>84439199</v>
          </cell>
          <cell r="B366" t="str">
            <v>21.12 Outras máquinas e aparelhos, auxiliares de impressão            </v>
          </cell>
        </row>
        <row r="367">
          <cell r="A367">
            <v>84440010</v>
          </cell>
          <cell r="B367" t="str">
            <v>33.1</v>
          </cell>
          <cell r="C367" t="str">
            <v>Máquinas e aparelhos para extrudar</v>
          </cell>
        </row>
        <row r="368">
          <cell r="A368">
            <v>84440010</v>
          </cell>
          <cell r="B368" t="str">
            <v>22.01 Máquinas e aparelhos para extrusão de matérias têxteis sintéticas ou artificiais</v>
          </cell>
        </row>
        <row r="369">
          <cell r="A369">
            <v>84440020</v>
          </cell>
          <cell r="B369" t="str">
            <v>33.2</v>
          </cell>
          <cell r="C369" t="str">
            <v>Máquinas e aparelhos para corte ou ruptura de fibras</v>
          </cell>
        </row>
        <row r="370">
          <cell r="A370">
            <v>84440020</v>
          </cell>
          <cell r="B370" t="str">
            <v>22.02 Máquinas e aparelhos para corte e rutura de fibras têxteis sintéticas ou artificias               </v>
          </cell>
        </row>
        <row r="371">
          <cell r="A371">
            <v>84440090</v>
          </cell>
          <cell r="B371" t="str">
            <v>33.3</v>
          </cell>
          <cell r="C371" t="str">
            <v>Outras máquinas para extrudar, estirar, texturizar ou cortar matérias têxteis sintéticas ou artificiais</v>
          </cell>
        </row>
        <row r="372">
          <cell r="A372">
            <v>84440090</v>
          </cell>
          <cell r="B372" t="str">
            <v>22.03 Outras máquinas e aparelhos para a fabricação de fios de matérias têxteis sintéticas ou artificias</v>
          </cell>
        </row>
        <row r="373">
          <cell r="A373">
            <v>84451110</v>
          </cell>
          <cell r="B373" t="str">
            <v>34.1</v>
          </cell>
          <cell r="C373" t="str">
            <v>Cardas para lã</v>
          </cell>
        </row>
        <row r="374">
          <cell r="A374">
            <v>84451120</v>
          </cell>
          <cell r="B374" t="str">
            <v>34.2</v>
          </cell>
          <cell r="C374" t="str">
            <v>Cardas para fibras do Capítulo 53</v>
          </cell>
        </row>
        <row r="375">
          <cell r="A375">
            <v>84451190</v>
          </cell>
          <cell r="B375" t="str">
            <v>34.3</v>
          </cell>
          <cell r="C375" t="str">
            <v>Outras cardas</v>
          </cell>
        </row>
        <row r="376">
          <cell r="A376">
            <v>84451200</v>
          </cell>
          <cell r="B376" t="str">
            <v>34.4</v>
          </cell>
          <cell r="C376" t="str">
            <v>Penteadoras</v>
          </cell>
        </row>
        <row r="377">
          <cell r="A377">
            <v>84451200</v>
          </cell>
          <cell r="B377" t="str">
            <v>b) Penteadoras  </v>
          </cell>
        </row>
        <row r="378">
          <cell r="A378">
            <v>84451300</v>
          </cell>
          <cell r="B378" t="str">
            <v>34.5</v>
          </cell>
          <cell r="C378" t="str">
            <v>Bancas de estiramento (bancas de fusos)</v>
          </cell>
        </row>
        <row r="379">
          <cell r="A379">
            <v>84451300</v>
          </cell>
          <cell r="B379" t="str">
            <v>c) Bancas de estiramento (bancas de fuso)              </v>
          </cell>
        </row>
        <row r="380">
          <cell r="A380">
            <v>84451910</v>
          </cell>
          <cell r="B380" t="str">
            <v>34.6</v>
          </cell>
          <cell r="C380" t="str">
            <v>Máquinas para a preparação da seda</v>
          </cell>
        </row>
        <row r="381">
          <cell r="A381">
            <v>84451910</v>
          </cell>
          <cell r="B381" t="str">
            <v>d) Máquinas e aparelhos para a preparação de seda            </v>
          </cell>
        </row>
        <row r="382">
          <cell r="A382">
            <v>84451921</v>
          </cell>
          <cell r="B382" t="str">
            <v>34.7</v>
          </cell>
          <cell r="C382" t="str">
            <v>Máquinas para recuperação de cordas, fios, trapos ou qualquer outro desperdício, transformando-os em fibras adequadas para cardagem</v>
          </cell>
        </row>
        <row r="383">
          <cell r="A383">
            <v>84451921</v>
          </cell>
          <cell r="B383" t="str">
            <v>e) Máquinas e aparelhos para a recuperação de corda, fio, trapo e qualquer outro desperdício, transformando-se em fibras para cardagem     </v>
          </cell>
        </row>
        <row r="384">
          <cell r="A384">
            <v>84451922</v>
          </cell>
          <cell r="B384" t="str">
            <v>34.8</v>
          </cell>
          <cell r="C384" t="str">
            <v>Descaroçadeiras e deslintadeiras de algodão</v>
          </cell>
        </row>
        <row r="385">
          <cell r="A385">
            <v>84451922</v>
          </cell>
          <cell r="B385" t="str">
            <v>f) Descaroçadeiras e deslintadeiras de algodão      </v>
          </cell>
        </row>
        <row r="386">
          <cell r="A386">
            <v>84451923</v>
          </cell>
          <cell r="B386" t="str">
            <v>34.9</v>
          </cell>
          <cell r="C386" t="str">
            <v>Máquinas para desengordurar, lavar, alvejar ou tingir fibras têxteis em massa ou rama</v>
          </cell>
        </row>
        <row r="387">
          <cell r="A387">
            <v>84451923</v>
          </cell>
          <cell r="B387" t="str">
            <v>i) Máquinas e aparelhos para desengordurar, lavar, alvejar ou tingir fibras têxteis em massa ou rama               </v>
          </cell>
        </row>
        <row r="388">
          <cell r="A388">
            <v>84451924</v>
          </cell>
          <cell r="B388" t="str">
            <v>34.10</v>
          </cell>
          <cell r="C388" t="str">
            <v>Abridoras de fibras de lã</v>
          </cell>
        </row>
        <row r="389">
          <cell r="A389">
            <v>84451925</v>
          </cell>
          <cell r="B389" t="str">
            <v>34.11</v>
          </cell>
          <cell r="C389" t="str">
            <v>Abridoras de fibras do Capítulo 53</v>
          </cell>
        </row>
        <row r="390">
          <cell r="A390">
            <v>84451926</v>
          </cell>
          <cell r="B390" t="str">
            <v>34.12</v>
          </cell>
          <cell r="C390" t="str">
            <v>Máquinas de carbonizar a lã</v>
          </cell>
        </row>
        <row r="391">
          <cell r="A391">
            <v>84451926</v>
          </cell>
          <cell r="B391" t="str">
            <v>j) Máquinas e aparelhos para carbonizar a lã            </v>
          </cell>
        </row>
        <row r="392">
          <cell r="A392">
            <v>84451927</v>
          </cell>
          <cell r="B392" t="str">
            <v>34.13</v>
          </cell>
          <cell r="C392" t="str">
            <v>Máquinas para estirar a lã</v>
          </cell>
        </row>
        <row r="393">
          <cell r="A393">
            <v>84451929</v>
          </cell>
          <cell r="B393" t="str">
            <v>34.14</v>
          </cell>
          <cell r="C393" t="str">
            <v>Batedores e abridores-batedores; abridores de fardos e carregadores automáticos; outras máquinas para a preparação de outras matérias têxteis</v>
          </cell>
        </row>
        <row r="394">
          <cell r="A394">
            <v>84451929</v>
          </cell>
          <cell r="B394" t="str">
            <v>g) Máquinas e aparelhos para preparação de outras fibras vegetais </v>
          </cell>
        </row>
        <row r="395">
          <cell r="A395">
            <v>84451929</v>
          </cell>
          <cell r="B395" t="str">
            <v>h) Batedores e abridores-batedores            </v>
          </cell>
        </row>
        <row r="396">
          <cell r="A396">
            <v>84451929</v>
          </cell>
          <cell r="B396" t="str">
            <v>l) Abridores de fardos e carregadores automáticos </v>
          </cell>
        </row>
        <row r="397">
          <cell r="A397">
            <v>84452000</v>
          </cell>
          <cell r="B397" t="str">
            <v>34.15</v>
          </cell>
          <cell r="C397" t="str">
            <v>Máquinas para fiação de matérias têxteis</v>
          </cell>
        </row>
        <row r="398">
          <cell r="A398">
            <v>84452000</v>
          </cell>
          <cell r="B398" t="str">
            <v>a) Espateladeiras e sacudideiras </v>
          </cell>
        </row>
        <row r="399">
          <cell r="A399">
            <v>84452000</v>
          </cell>
          <cell r="B399" t="str">
            <v>b) Filatórios, intermitentes ou selfatinas     </v>
          </cell>
        </row>
        <row r="400">
          <cell r="A400">
            <v>84452000</v>
          </cell>
          <cell r="B400" t="str">
            <v>c) Passadeiras  </v>
          </cell>
        </row>
        <row r="401">
          <cell r="A401">
            <v>84452000</v>
          </cell>
          <cell r="B401" t="str">
            <v>d) Maçaroqueiras              </v>
          </cell>
        </row>
        <row r="402">
          <cell r="A402">
            <v>84452000</v>
          </cell>
          <cell r="B402" t="str">
            <v>e) Fiadeiras        </v>
          </cell>
        </row>
        <row r="403">
          <cell r="A403">
            <v>84452000</v>
          </cell>
          <cell r="B403" t="str">
            <v>f) Máquinas denominadas "tow-toyarn" para fiação de fibras têxteis, sintéticas ou artificiais, descontínuas     </v>
          </cell>
        </row>
        <row r="404">
          <cell r="A404">
            <v>84452000</v>
          </cell>
          <cell r="B404" t="str">
            <v>g) Outras             </v>
          </cell>
        </row>
        <row r="405">
          <cell r="A405">
            <v>84453010</v>
          </cell>
          <cell r="B405" t="str">
            <v>34.16</v>
          </cell>
          <cell r="C405" t="str">
            <v>Retorcedeiras</v>
          </cell>
        </row>
        <row r="406">
          <cell r="A406">
            <v>84453010</v>
          </cell>
          <cell r="B406" t="str">
            <v>a) Retorcedeiras</v>
          </cell>
        </row>
        <row r="407">
          <cell r="A407">
            <v>84453090</v>
          </cell>
          <cell r="B407" t="str">
            <v>34.17</v>
          </cell>
          <cell r="C407" t="str">
            <v>Máquinas para fabricação de barbantes, cordões e semelhantes; outras máquinas para dobragem ou torção, de matérias têxteis</v>
          </cell>
        </row>
        <row r="408">
          <cell r="A408">
            <v>84453090</v>
          </cell>
          <cell r="B408" t="str">
            <v>b) Máquinas para fabricação de barbantes, cordões e semelhantes </v>
          </cell>
        </row>
        <row r="409">
          <cell r="A409">
            <v>84453090</v>
          </cell>
          <cell r="B409" t="str">
            <v>c) Outras              </v>
          </cell>
        </row>
        <row r="410">
          <cell r="A410">
            <v>84454011</v>
          </cell>
          <cell r="B410" t="str">
            <v>34.18</v>
          </cell>
          <cell r="C410" t="str">
            <v>Bobinadeiras automáticas de trama</v>
          </cell>
        </row>
        <row r="411">
          <cell r="A411">
            <v>84454011</v>
          </cell>
          <cell r="B411" t="str">
            <v>c) Espuladeiras automáticas         </v>
          </cell>
        </row>
        <row r="412">
          <cell r="A412">
            <v>84454012</v>
          </cell>
          <cell r="B412" t="str">
            <v>34.19</v>
          </cell>
          <cell r="C412" t="str">
            <v>Bobinadeiras automáticas para fios elastanos</v>
          </cell>
        </row>
        <row r="413">
          <cell r="A413">
            <v>84454018</v>
          </cell>
          <cell r="B413" t="str">
            <v>34.20</v>
          </cell>
          <cell r="C413" t="str">
            <v>Outras bobinadeiras automáticas, com atador automático</v>
          </cell>
        </row>
        <row r="414">
          <cell r="A414">
            <v>84454019</v>
          </cell>
          <cell r="B414" t="str">
            <v>34.21</v>
          </cell>
          <cell r="C414" t="str">
            <v>Outras bobinadeiras automáticas</v>
          </cell>
        </row>
        <row r="415">
          <cell r="A415">
            <v>84454021</v>
          </cell>
          <cell r="B415" t="str">
            <v>34.22</v>
          </cell>
          <cell r="C415" t="str">
            <v>Bobinadoras não automáticas com velocidade de bobinado superior ou igual a 4.000m/min</v>
          </cell>
        </row>
        <row r="416">
          <cell r="A416">
            <v>84454029</v>
          </cell>
          <cell r="B416" t="str">
            <v>34.23</v>
          </cell>
          <cell r="C416" t="str">
            <v>Outras bobinadeiras não automáticas</v>
          </cell>
        </row>
        <row r="417">
          <cell r="A417">
            <v>84454031</v>
          </cell>
          <cell r="B417" t="str">
            <v>34.24</v>
          </cell>
          <cell r="C417" t="str">
            <v>Meadeiras com controle de comprimento ou peso e atador automático</v>
          </cell>
        </row>
        <row r="418">
          <cell r="A418">
            <v>84454039</v>
          </cell>
          <cell r="B418" t="str">
            <v>34.25</v>
          </cell>
          <cell r="C418" t="str">
            <v>Outras meadeiras</v>
          </cell>
        </row>
        <row r="419">
          <cell r="A419">
            <v>84454040</v>
          </cell>
          <cell r="B419" t="str">
            <v>34.26</v>
          </cell>
          <cell r="C419" t="str">
            <v>Noveleiras automáticas</v>
          </cell>
        </row>
        <row r="420">
          <cell r="A420">
            <v>84454090</v>
          </cell>
          <cell r="B420" t="str">
            <v>34.27</v>
          </cell>
          <cell r="C420" t="str">
            <v>Outras máquinas de bobinar (incluídas as bobinadeiras de trama) ou de dobar, matérias têxteis</v>
          </cell>
        </row>
        <row r="421">
          <cell r="A421">
            <v>84459010</v>
          </cell>
          <cell r="B421" t="str">
            <v>34.28</v>
          </cell>
          <cell r="C421" t="str">
            <v>Urdideiras</v>
          </cell>
        </row>
        <row r="422">
          <cell r="A422">
            <v>84459010</v>
          </cell>
          <cell r="B422" t="str">
            <v>22.08 Urdideiras</v>
          </cell>
        </row>
        <row r="423">
          <cell r="A423">
            <v>84459020</v>
          </cell>
          <cell r="B423" t="str">
            <v>34.29</v>
          </cell>
          <cell r="C423" t="str">
            <v>Passadeiras para liço e pente</v>
          </cell>
        </row>
        <row r="424">
          <cell r="A424">
            <v>84459020</v>
          </cell>
          <cell r="B424" t="str">
            <v>22.10 Passadeiras para liço e pente           </v>
          </cell>
        </row>
        <row r="425">
          <cell r="A425">
            <v>84459030</v>
          </cell>
          <cell r="B425" t="str">
            <v>34.30</v>
          </cell>
          <cell r="C425" t="str">
            <v>Máquinas automáticas para atar urdiduras</v>
          </cell>
        </row>
        <row r="426">
          <cell r="A426">
            <v>84459030</v>
          </cell>
          <cell r="B426" t="str">
            <v>22.11 Máquinas automáticas para atar urdiduras    </v>
          </cell>
        </row>
        <row r="427">
          <cell r="A427">
            <v>84459040</v>
          </cell>
          <cell r="B427" t="str">
            <v>34.31</v>
          </cell>
          <cell r="C427" t="str">
            <v>Máquinas automáticas para colocar lamela</v>
          </cell>
        </row>
        <row r="428">
          <cell r="A428">
            <v>84459040</v>
          </cell>
          <cell r="B428" t="str">
            <v>   22.12 Máquinas automáticas para colocar lamela</v>
          </cell>
        </row>
        <row r="429">
          <cell r="A429">
            <v>84459090</v>
          </cell>
          <cell r="B429" t="str">
            <v>34.32</v>
          </cell>
          <cell r="C429" t="str">
            <v>Engomadeiras de fio; outras máquinas para preparação de matérias têxteis</v>
          </cell>
        </row>
        <row r="430">
          <cell r="A430">
            <v>84459090</v>
          </cell>
          <cell r="B430" t="str">
            <v>  22.09 Engomadeiras de fio          </v>
          </cell>
        </row>
        <row r="431">
          <cell r="A431">
            <v>84459090</v>
          </cell>
          <cell r="B431" t="str">
            <v>22.13 Outras       </v>
          </cell>
        </row>
        <row r="432">
          <cell r="A432">
            <v>84461010</v>
          </cell>
          <cell r="B432" t="str">
            <v>35.1</v>
          </cell>
          <cell r="C432" t="str">
            <v>Teares para tecidos de largura não superior a 30cm, com mecanismo ‘Jacquard’</v>
          </cell>
        </row>
        <row r="433">
          <cell r="A433">
            <v>84461090</v>
          </cell>
          <cell r="B433" t="str">
            <v>35.2</v>
          </cell>
          <cell r="C433" t="str">
            <v>Outros teares para tecidos de largura não superior a 30cm</v>
          </cell>
        </row>
        <row r="434">
          <cell r="A434">
            <v>84462100</v>
          </cell>
          <cell r="B434" t="str">
            <v>35.3</v>
          </cell>
          <cell r="C434" t="str">
            <v>Teares para tecidos de largura superior a 30cm, de lançadeiras, a motor</v>
          </cell>
        </row>
        <row r="435">
          <cell r="A435">
            <v>84462900</v>
          </cell>
          <cell r="B435" t="str">
            <v>35.4</v>
          </cell>
          <cell r="C435" t="str">
            <v>Outros teares para tecidos de largura superior a 30cm, de lançadeiras</v>
          </cell>
        </row>
        <row r="436">
          <cell r="A436">
            <v>84463010</v>
          </cell>
          <cell r="B436" t="str">
            <v>35.5</v>
          </cell>
          <cell r="C436" t="str">
            <v>Teares para tecidos de largura superior a 30cm, sem lançadeiras, a jato de ar</v>
          </cell>
        </row>
        <row r="437">
          <cell r="A437">
            <v>84463020</v>
          </cell>
          <cell r="B437" t="str">
            <v>35.6</v>
          </cell>
          <cell r="C437" t="str">
            <v>Teares para tecidos de largura superior a 30cm, sem lançadeiras, a jato de água</v>
          </cell>
        </row>
        <row r="438">
          <cell r="A438">
            <v>84463030</v>
          </cell>
          <cell r="B438" t="str">
            <v>35.7</v>
          </cell>
          <cell r="C438" t="str">
            <v>Teares para tecidos de largura superior a 30cm, sem lançadeiras, de projétil</v>
          </cell>
        </row>
        <row r="439">
          <cell r="A439">
            <v>84463040</v>
          </cell>
          <cell r="B439" t="str">
            <v>35.8</v>
          </cell>
          <cell r="C439" t="str">
            <v>Teares para tecidos de largura superior a 30cm, sem lançadeiras, de pinças</v>
          </cell>
        </row>
        <row r="440">
          <cell r="A440">
            <v>84463090</v>
          </cell>
          <cell r="B440" t="str">
            <v>35.9</v>
          </cell>
          <cell r="C440" t="str">
            <v>Outros teares para tecidos de largura superior a 30cm, sem lançadeiras</v>
          </cell>
        </row>
        <row r="441">
          <cell r="A441">
            <v>84471100</v>
          </cell>
          <cell r="B441" t="str">
            <v>36.1</v>
          </cell>
          <cell r="C441" t="str">
            <v>Teares circulares para malhas com cilindro de diâmetro não superior a 165mm</v>
          </cell>
        </row>
        <row r="442">
          <cell r="A442">
            <v>84471200</v>
          </cell>
          <cell r="B442" t="str">
            <v>36.2</v>
          </cell>
          <cell r="C442" t="str">
            <v>Teares circulares para malhas com cilindro de diâmetro superior a 165mm</v>
          </cell>
        </row>
        <row r="443">
          <cell r="A443">
            <v>84472021</v>
          </cell>
          <cell r="B443" t="str">
            <v>36.3</v>
          </cell>
          <cell r="C443" t="str">
            <v>Teares retilíneos para malhas; máquinas de costura por entrelaçamento ('couture-tricotage'), motorizados, para fabricação de malhas de urdidura</v>
          </cell>
        </row>
        <row r="444">
          <cell r="A444">
            <v>84472029</v>
          </cell>
          <cell r="B444" t="str">
            <v>36.4</v>
          </cell>
          <cell r="C444" t="str">
            <v>Outros teares motorizados; máquinas tipo “Cotton” e semelhantes, para fabricação de meias, funcionando com agulha de flape; máquinas para fabricação de “Jersey” e semelhantes, funcionando com agulha de flape; máquinas dos tipos “Raschell”, milanês ou outro, para fabricação de tecido de malha indesmalhável</v>
          </cell>
        </row>
        <row r="445">
          <cell r="A445">
            <v>84472030</v>
          </cell>
          <cell r="B445" t="str">
            <v>36.5</v>
          </cell>
          <cell r="C445" t="str">
            <v>Máquinas de costura por entrelaçamento (“couture tricotage”)</v>
          </cell>
        </row>
        <row r="446">
          <cell r="A446">
            <v>84472030</v>
          </cell>
          <cell r="B446" t="str">
            <v>23.04 Máquinas de costura por entrelaçamento ("couture tricotage") </v>
          </cell>
        </row>
        <row r="447">
          <cell r="A447">
            <v>84479010</v>
          </cell>
          <cell r="B447" t="str">
            <v>36.6</v>
          </cell>
          <cell r="C447" t="str">
            <v>Máquinas retilíneas para fabricação de cortinados, “filet”, filó e rede</v>
          </cell>
        </row>
        <row r="448">
          <cell r="A448">
            <v>84479010</v>
          </cell>
          <cell r="B448" t="str">
            <v>23.06 Máquinas retilíneas para fabricação de cortinados, "filet", filó e rede      </v>
          </cell>
        </row>
        <row r="449">
          <cell r="A449">
            <v>84479020</v>
          </cell>
          <cell r="B449" t="str">
            <v>36.7</v>
          </cell>
          <cell r="C449" t="str">
            <v>Máquinas automáticas para bordado</v>
          </cell>
        </row>
        <row r="450">
          <cell r="A450">
            <v>84479020</v>
          </cell>
          <cell r="B450" t="str">
            <v>23.05 Máquinas automáticas para bordado</v>
          </cell>
        </row>
        <row r="451">
          <cell r="A451">
            <v>84479090</v>
          </cell>
          <cell r="B451" t="str">
            <v>36.8</v>
          </cell>
          <cell r="C451" t="str">
            <v>Outros teares para fabricar malhas</v>
          </cell>
        </row>
        <row r="452">
          <cell r="A452">
            <v>84479090</v>
          </cell>
          <cell r="B452" t="str">
            <v>23.07 Outros</v>
          </cell>
        </row>
        <row r="453">
          <cell r="A453">
            <v>84481110</v>
          </cell>
          <cell r="B453" t="str">
            <v>37.1</v>
          </cell>
          <cell r="C453" t="str">
            <v>Ratleras (maquinetas) para liços</v>
          </cell>
        </row>
        <row r="454">
          <cell r="A454">
            <v>84481110</v>
          </cell>
          <cell r="B454" t="str">
            <v>23.08 Ratleras (maquinetas) para liços</v>
          </cell>
        </row>
        <row r="455">
          <cell r="A455">
            <v>84481120</v>
          </cell>
          <cell r="B455" t="str">
            <v>37.2</v>
          </cell>
          <cell r="C455" t="str">
            <v>Mecanismos “Jacquard”</v>
          </cell>
        </row>
        <row r="456">
          <cell r="A456">
            <v>84481120</v>
          </cell>
          <cell r="B456" t="str">
            <v>23.09 Mecanismos "Jacquard"</v>
          </cell>
        </row>
        <row r="457">
          <cell r="A457">
            <v>84481190</v>
          </cell>
          <cell r="B457" t="str">
            <v>37.3</v>
          </cell>
          <cell r="C457" t="str">
            <v>Outras ratieras e mecanismos 'Jacquard'; redutores, perfuradores e copiadores de cartões; máquinas para enlaçar cartões após perfuração</v>
          </cell>
        </row>
        <row r="458">
          <cell r="A458">
            <v>84481190</v>
          </cell>
          <cell r="B458" t="str">
            <v>23.10 Redutores, perfuradores e copiadores de cartões; máquinas para enlaçar cartões após perfuração</v>
          </cell>
        </row>
        <row r="459">
          <cell r="A459">
            <v>84481900</v>
          </cell>
          <cell r="B459" t="str">
            <v>37.4</v>
          </cell>
          <cell r="C459" t="str">
            <v>Outras máquinas e aparelhos auxiliares para as máquinas das posições 84.44, 84.45, 84.46 ou 84.47; mecanismos troca-lançadeiras; mecanismos troca-espulas; máquinas automáticas de atar fios</v>
          </cell>
        </row>
        <row r="460">
          <cell r="A460">
            <v>84481900</v>
          </cell>
          <cell r="B460" t="str">
            <v>23.11 Mecanismos troca-lançadeiras</v>
          </cell>
        </row>
        <row r="461">
          <cell r="A461">
            <v>84481900</v>
          </cell>
          <cell r="B461" t="str">
            <v>23.12 Mecanismos troca-espulas</v>
          </cell>
        </row>
        <row r="462">
          <cell r="A462">
            <v>84481900</v>
          </cell>
          <cell r="B462" t="str">
            <v>23.13 Máquinas automáticas de atar fios</v>
          </cell>
        </row>
        <row r="463">
          <cell r="A463">
            <v>84481900</v>
          </cell>
          <cell r="B463" t="str">
            <v>23.14 Outros</v>
          </cell>
        </row>
        <row r="464">
          <cell r="A464">
            <v>84490010</v>
          </cell>
          <cell r="B464" t="str">
            <v>38.1</v>
          </cell>
          <cell r="C464" t="str">
            <v>Máquinas e aparelhos para fabricação ou acabamento de feltro</v>
          </cell>
        </row>
        <row r="465">
          <cell r="A465">
            <v>84490010</v>
          </cell>
          <cell r="B465" t="str">
            <v>24.01 Máquinas e aparelhos para fabricação ou acabamento de feltro</v>
          </cell>
        </row>
        <row r="466">
          <cell r="A466">
            <v>84490020</v>
          </cell>
          <cell r="B466" t="str">
            <v>38.2</v>
          </cell>
          <cell r="C466" t="str">
            <v>Máquinas e aparelhos para fabricação de falsos tecidos</v>
          </cell>
        </row>
        <row r="467">
          <cell r="A467">
            <v>84490080</v>
          </cell>
          <cell r="B467" t="str">
            <v>38.3</v>
          </cell>
          <cell r="C467" t="str">
            <v>Outras máquinas e aparelhos para fabricação de chapéus de feltro</v>
          </cell>
        </row>
        <row r="468">
          <cell r="A468">
            <v>84490080</v>
          </cell>
          <cell r="B468" t="str">
            <v>24.02 Máquinas e aparelhos para fabricação de chapéus de feltro</v>
          </cell>
        </row>
        <row r="469">
          <cell r="A469">
            <v>84501100</v>
          </cell>
          <cell r="B469" t="str">
            <v>39.1</v>
          </cell>
          <cell r="C469" t="str">
            <v>Máquinas de capacidade não superior a 10kg, em peso de roupa seca, inteiramente automáticas</v>
          </cell>
        </row>
        <row r="470">
          <cell r="A470">
            <v>84501100</v>
          </cell>
          <cell r="B470" t="str">
            <v>a) inteiramente automática</v>
          </cell>
        </row>
        <row r="471">
          <cell r="A471">
            <v>84501200</v>
          </cell>
          <cell r="B471" t="str">
            <v>39.2</v>
          </cell>
          <cell r="C471" t="str">
            <v>Máquinas de capacidade não superior a 10kg, em peso de roupa seca, com secador centrífugo incorporado</v>
          </cell>
        </row>
        <row r="472">
          <cell r="A472">
            <v>84501200</v>
          </cell>
          <cell r="B472" t="str">
            <v>b) com secador centrífugo incorporado</v>
          </cell>
        </row>
        <row r="473">
          <cell r="A473">
            <v>84501900</v>
          </cell>
          <cell r="B473" t="str">
            <v>39.3</v>
          </cell>
          <cell r="C473" t="str">
            <v>Outras máquinas de capacidade não superior a 10kg, em peso de roupa seca</v>
          </cell>
        </row>
        <row r="474">
          <cell r="A474">
            <v>84501900</v>
          </cell>
          <cell r="B474" t="str">
            <v>c) outras</v>
          </cell>
        </row>
        <row r="475">
          <cell r="A475">
            <v>84502010</v>
          </cell>
          <cell r="B475" t="str">
            <v>39.4</v>
          </cell>
          <cell r="C475" t="str">
            <v>Máquinas de capacidade superior a 10kg, em peso de roupa seca, túneis contínuos</v>
          </cell>
        </row>
        <row r="476">
          <cell r="A476">
            <v>84502090</v>
          </cell>
          <cell r="B476" t="str">
            <v>39.5</v>
          </cell>
          <cell r="C476" t="str">
            <v>Outras máquinas de capacidade superior a 10kg, em peso de roupa seca</v>
          </cell>
        </row>
        <row r="477">
          <cell r="A477">
            <v>84511000</v>
          </cell>
          <cell r="B477" t="str">
            <v>40.1</v>
          </cell>
          <cell r="C477" t="str">
            <v>Máquina para lavar a seco; máquinas industriais para lavar a seco</v>
          </cell>
        </row>
        <row r="478">
          <cell r="A478">
            <v>84511000</v>
          </cell>
          <cell r="B478" t="str">
            <v>25.03 Máquinas industriais para lavar a seco</v>
          </cell>
        </row>
        <row r="479">
          <cell r="A479">
            <v>84512100</v>
          </cell>
          <cell r="B479" t="str">
            <v>40.2</v>
          </cell>
          <cell r="C479" t="str">
            <v>Máquina industrial de secar de capacidade não superior a 10kg, em peso de roupa seca</v>
          </cell>
        </row>
        <row r="480">
          <cell r="A480">
            <v>84512100</v>
          </cell>
          <cell r="B480" t="str">
            <v>25.04 Máquinas industriais de secar, de capacidade não superior a 10 kg em peso de roupa seca</v>
          </cell>
        </row>
        <row r="481">
          <cell r="A481">
            <v>84512910</v>
          </cell>
          <cell r="B481" t="str">
            <v>40.3</v>
          </cell>
          <cell r="C481" t="str">
            <v>Outras máquinas de secar que funcionem por meio de ondas eletromagnéticas (microondas), cuja produção seja superior ou igual a 120kg/h de produto seco</v>
          </cell>
        </row>
        <row r="482">
          <cell r="A482">
            <v>84512990</v>
          </cell>
          <cell r="B482" t="str">
            <v>40.4</v>
          </cell>
          <cell r="C482" t="str">
            <v>Outras máquinas de secar</v>
          </cell>
        </row>
        <row r="483">
          <cell r="A483">
            <v>84513010</v>
          </cell>
          <cell r="B483" t="str">
            <v>40.5</v>
          </cell>
          <cell r="C483" t="str">
            <v>Máquinas e prensas para passar, incluídas as prensas fixadoras, automáticas</v>
          </cell>
        </row>
        <row r="484">
          <cell r="A484">
            <v>84513091</v>
          </cell>
          <cell r="B484" t="str">
            <v>40.6</v>
          </cell>
          <cell r="C484" t="str">
            <v>Prensas para passar de peso inferior ou igual a 14kg</v>
          </cell>
        </row>
        <row r="485">
          <cell r="A485">
            <v>84513099</v>
          </cell>
          <cell r="B485" t="str">
            <v>40.7</v>
          </cell>
          <cell r="C485" t="str">
            <v>Outras máquinas e prensas para passar</v>
          </cell>
        </row>
        <row r="486">
          <cell r="A486">
            <v>84514010</v>
          </cell>
          <cell r="B486" t="str">
            <v>40.8</v>
          </cell>
          <cell r="C486" t="str">
            <v>Máquinas industriais para lavar</v>
          </cell>
        </row>
        <row r="487">
          <cell r="A487">
            <v>84514010</v>
          </cell>
          <cell r="B487" t="str">
            <v>25.07 Máquinas para lavar, industriais</v>
          </cell>
        </row>
        <row r="488">
          <cell r="A488">
            <v>84514021</v>
          </cell>
          <cell r="B488" t="str">
            <v>40.9</v>
          </cell>
          <cell r="C488" t="str">
            <v>Máquina para tingir tecidos em rolos; para tingir por pressão estática, com molinete (rotor de pás), jato de água (jet) ou combinada</v>
          </cell>
        </row>
        <row r="489">
          <cell r="A489">
            <v>84514029</v>
          </cell>
          <cell r="B489" t="str">
            <v>40.10</v>
          </cell>
          <cell r="C489" t="str">
            <v>Outras máquinas para tingir ou branquear fios ou tecidos</v>
          </cell>
        </row>
        <row r="490">
          <cell r="A490">
            <v>84514090</v>
          </cell>
          <cell r="B490" t="str">
            <v>40.11</v>
          </cell>
          <cell r="C490" t="str">
            <v>Outras máquinas lavar, branquear ou tingir</v>
          </cell>
        </row>
        <row r="491">
          <cell r="A491">
            <v>84514090</v>
          </cell>
          <cell r="B491" t="str">
            <v>25.09 Outras máquinas para lavar, branquear ou tingir</v>
          </cell>
        </row>
        <row r="492">
          <cell r="A492">
            <v>84515010</v>
          </cell>
          <cell r="B492" t="str">
            <v>40.12</v>
          </cell>
          <cell r="C492" t="str">
            <v>Máquinas para inspecionar tecidos</v>
          </cell>
        </row>
        <row r="493">
          <cell r="A493">
            <v>84515020</v>
          </cell>
          <cell r="B493" t="str">
            <v>40.13</v>
          </cell>
          <cell r="C493" t="str">
            <v>Máquinas automáticas, para enfestar ou cortar</v>
          </cell>
        </row>
        <row r="494">
          <cell r="A494">
            <v>84515090</v>
          </cell>
          <cell r="B494" t="str">
            <v>40.14</v>
          </cell>
          <cell r="C494" t="str">
            <v>Outras máquinas para enrolar, desenrolar, dobrar, cortar ou dentear tecidos</v>
          </cell>
        </row>
        <row r="495">
          <cell r="A495">
            <v>84518000</v>
          </cell>
          <cell r="B495" t="str">
            <v>40.15</v>
          </cell>
          <cell r="C495" t="str">
            <v>Máquinas de mercerizar fios; máquinas de mercerizar tecidos; máquinas de carbonizar ou chamuscar fio ou tecido; alargadoras ou ramas; tosadouras; outras máquinas e aparelhos</v>
          </cell>
        </row>
        <row r="496">
          <cell r="A496">
            <v>84518000</v>
          </cell>
          <cell r="B496" t="str">
            <v>25.11 Máquinas de mercerizar fios</v>
          </cell>
        </row>
        <row r="497">
          <cell r="A497">
            <v>84518000</v>
          </cell>
          <cell r="B497" t="str">
            <v>25.12 Máquinas de mercerizar tecidos</v>
          </cell>
        </row>
        <row r="498">
          <cell r="A498">
            <v>84518000</v>
          </cell>
          <cell r="B498" t="str">
            <v>25.13 Máquinas de carbonizar ou chamuscar fio ou tecido</v>
          </cell>
        </row>
        <row r="499">
          <cell r="A499">
            <v>84518000</v>
          </cell>
          <cell r="B499" t="str">
            <v>25.14 Alargadoras ou ramas</v>
          </cell>
        </row>
        <row r="500">
          <cell r="A500">
            <v>84518000</v>
          </cell>
          <cell r="B500" t="str">
            <v>25.15 Tosadouras</v>
          </cell>
        </row>
        <row r="501">
          <cell r="A501">
            <v>84518000</v>
          </cell>
          <cell r="B501" t="str">
            <v>25.16 Outras</v>
          </cell>
        </row>
        <row r="502">
          <cell r="A502">
            <v>84522110</v>
          </cell>
          <cell r="B502" t="str">
            <v>41.1</v>
          </cell>
          <cell r="C502" t="str">
            <v>Unidades automáticas para costurar couros ou peles</v>
          </cell>
        </row>
        <row r="503">
          <cell r="A503">
            <v>84522110</v>
          </cell>
          <cell r="B503" t="str">
            <v>a) para costurar couro ou pele e seus artigos (calçados, luvas, selas, artigos de viagem, etc.)</v>
          </cell>
        </row>
        <row r="504">
          <cell r="A504">
            <v>84522120</v>
          </cell>
          <cell r="B504" t="str">
            <v>41.2</v>
          </cell>
          <cell r="C504" t="str">
            <v>Unidades automáticas para costurar tecidos</v>
          </cell>
        </row>
        <row r="505">
          <cell r="A505">
            <v>84522120</v>
          </cell>
          <cell r="B505" t="str">
            <v>b) para costurar tecidos</v>
          </cell>
        </row>
        <row r="506">
          <cell r="A506">
            <v>84522190</v>
          </cell>
          <cell r="B506" t="str">
            <v>41.3</v>
          </cell>
          <cell r="C506" t="str">
            <v>Outras máquinas de costura</v>
          </cell>
        </row>
        <row r="507">
          <cell r="A507">
            <v>84522190</v>
          </cell>
          <cell r="B507" t="str">
            <v>c) de remalhar</v>
          </cell>
        </row>
        <row r="508">
          <cell r="A508">
            <v>84522910</v>
          </cell>
          <cell r="B508" t="str">
            <v>41.4</v>
          </cell>
          <cell r="C508" t="str">
            <v>Outras máquinas para costurar couro ou pele e seus artigos</v>
          </cell>
        </row>
        <row r="509">
          <cell r="A509">
            <v>84522910</v>
          </cell>
          <cell r="B509" t="str">
            <v>a) para costurar couro ou pele e seus artigos (calçados, luvas, selas, artigos de viagem, etc.)</v>
          </cell>
        </row>
        <row r="510">
          <cell r="A510">
            <v>84522921</v>
          </cell>
          <cell r="B510" t="str">
            <v>41.5</v>
          </cell>
          <cell r="C510" t="str">
            <v>Remalhadeiras</v>
          </cell>
        </row>
        <row r="511">
          <cell r="A511">
            <v>84522921</v>
          </cell>
          <cell r="B511" t="str">
            <v>c) para remalhar</v>
          </cell>
        </row>
        <row r="512">
          <cell r="A512">
            <v>84522922</v>
          </cell>
          <cell r="B512" t="str">
            <v>41.6</v>
          </cell>
          <cell r="C512" t="str">
            <v>Máquinas para casear</v>
          </cell>
        </row>
        <row r="513">
          <cell r="A513">
            <v>84522923</v>
          </cell>
          <cell r="B513" t="str">
            <v>41.7</v>
          </cell>
          <cell r="C513" t="str">
            <v>Máquinas tipo zigue-zague para inserir elástico</v>
          </cell>
        </row>
        <row r="514">
          <cell r="A514">
            <v>84522924</v>
          </cell>
          <cell r="B514" t="str">
            <v>41.9</v>
          </cell>
          <cell r="C514" t="str">
            <v>Máquinas de costura reta</v>
          </cell>
        </row>
        <row r="515">
          <cell r="A515">
            <v>84522925</v>
          </cell>
          <cell r="B515" t="str">
            <v>41.10</v>
          </cell>
          <cell r="C515" t="str">
            <v>Galoneiras</v>
          </cell>
        </row>
        <row r="516">
          <cell r="A516">
            <v>84522929</v>
          </cell>
          <cell r="B516" t="str">
            <v>41.8</v>
          </cell>
          <cell r="C516" t="str">
            <v>Outras máquinas de costurar tecidos</v>
          </cell>
        </row>
        <row r="517">
          <cell r="A517">
            <v>84531010</v>
          </cell>
          <cell r="B517" t="str">
            <v>42.1</v>
          </cell>
          <cell r="C517" t="str">
            <v>Máquinas para dividir couros com largura útil inferior ou igual a 3.000mm, com lâmina sem fim, com controle eletrônico programável</v>
          </cell>
        </row>
        <row r="518">
          <cell r="A518">
            <v>84531090</v>
          </cell>
          <cell r="B518" t="str">
            <v>42.2</v>
          </cell>
          <cell r="C518" t="str">
            <v>Máquinas e aparelhos para preparar, curtir ou trabalhar couros ou peles; máquinas e aparelhos para amaciar, bufiar, escovar, granear, lixar, lustrar, ou rebaixar couro ou pele; máquinas e aparelhos para descarnar, dividir, estirar, pelar ou purgar couro ou pele; máquinas e aparelhos para cilindrar, enxugar ou prensar couro ou pele</v>
          </cell>
        </row>
        <row r="519">
          <cell r="A519">
            <v>84531090</v>
          </cell>
          <cell r="B519" t="str">
            <v>27.01 Máquinas e aparelhos para amaciar, bufiar, escovar, granear, lixar, lustrar, ou rebaixar couro ou pele</v>
          </cell>
        </row>
        <row r="520">
          <cell r="A520">
            <v>84531090</v>
          </cell>
          <cell r="B520" t="str">
            <v>27.03 Máquinas e aparelhos para cilindrar, enxugar ou prensar couro ou pele</v>
          </cell>
        </row>
        <row r="521">
          <cell r="A521">
            <v>84531090</v>
          </cell>
          <cell r="B521" t="str">
            <v>27.04 Outros</v>
          </cell>
        </row>
        <row r="522">
          <cell r="A522">
            <v>84532000</v>
          </cell>
          <cell r="B522" t="str">
            <v>42.3</v>
          </cell>
          <cell r="C522" t="str">
            <v>Máquinas e aparelhos para fabricar ou consertar calçados</v>
          </cell>
        </row>
        <row r="523">
          <cell r="A523">
            <v>84532000</v>
          </cell>
          <cell r="B523" t="str">
            <v>27.05 Máquinas e aparelhos para fabricar ou consertar calçados</v>
          </cell>
        </row>
        <row r="524">
          <cell r="A524">
            <v>84538000</v>
          </cell>
          <cell r="B524" t="str">
            <v>42.4</v>
          </cell>
          <cell r="C524" t="str">
            <v>Outras máquinas e aparelhos para preparar, curtir ou trabalhar couros ou peles, ou para fabricar ou consertar calçado e outras obras de couro ou de pele, exceto máquinas de costura</v>
          </cell>
        </row>
        <row r="525">
          <cell r="A525">
            <v>84538000</v>
          </cell>
          <cell r="B525" t="str">
            <v>27.06 Outros</v>
          </cell>
        </row>
        <row r="526">
          <cell r="A526">
            <v>84541000</v>
          </cell>
          <cell r="B526" t="str">
            <v>43.1</v>
          </cell>
          <cell r="C526" t="str">
            <v>Conversores</v>
          </cell>
        </row>
        <row r="527">
          <cell r="A527">
            <v>84541000</v>
          </cell>
          <cell r="B527" t="str">
            <v>28.01 Conversores</v>
          </cell>
        </row>
        <row r="528">
          <cell r="A528">
            <v>84542010</v>
          </cell>
          <cell r="B528" t="str">
            <v>43.2</v>
          </cell>
          <cell r="C528" t="str">
            <v>Lingoteiras</v>
          </cell>
        </row>
        <row r="529">
          <cell r="A529">
            <v>84542010</v>
          </cell>
          <cell r="B529" t="str">
            <v>28.02 Lingoteiras</v>
          </cell>
        </row>
        <row r="530">
          <cell r="A530">
            <v>84542090</v>
          </cell>
          <cell r="B530" t="str">
            <v>43.3</v>
          </cell>
          <cell r="C530" t="str">
            <v>Colheres de fundição</v>
          </cell>
        </row>
        <row r="531">
          <cell r="A531">
            <v>84542090</v>
          </cell>
          <cell r="B531" t="str">
            <v>28.03 Colheres de fundição</v>
          </cell>
        </row>
        <row r="532">
          <cell r="A532">
            <v>84543010</v>
          </cell>
          <cell r="B532" t="str">
            <v>43.4</v>
          </cell>
          <cell r="C532" t="str">
            <v>Máquinas de vazar sob pressão</v>
          </cell>
        </row>
        <row r="533">
          <cell r="A533">
            <v>84543010</v>
          </cell>
          <cell r="B533" t="str">
            <v>28.04 Máquinas de vazar sob pressão</v>
          </cell>
        </row>
        <row r="534">
          <cell r="A534">
            <v>84543020</v>
          </cell>
          <cell r="B534" t="str">
            <v>43.5</v>
          </cell>
          <cell r="C534" t="str">
            <v>Máquinas de moldar por centrifugação</v>
          </cell>
        </row>
        <row r="535">
          <cell r="A535">
            <v>84543020</v>
          </cell>
          <cell r="B535" t="str">
            <v>28.05 Máquinas de moldar por centrifugação</v>
          </cell>
        </row>
        <row r="536">
          <cell r="A536">
            <v>84543090</v>
          </cell>
          <cell r="B536" t="str">
            <v>43.6</v>
          </cell>
          <cell r="C536" t="str">
            <v>Outras máquinas de vazar (moldar)</v>
          </cell>
        </row>
        <row r="537">
          <cell r="A537">
            <v>84543090</v>
          </cell>
          <cell r="B537" t="str">
            <v>28.06 Outras máquinas de vazar (moldar)</v>
          </cell>
        </row>
        <row r="538">
          <cell r="A538">
            <v>84549000</v>
          </cell>
          <cell r="B538" t="str">
            <v>III</v>
          </cell>
          <cell r="C538" t="str">
            <v>Agitador eletrônico de aço líquido (stirring)</v>
          </cell>
        </row>
        <row r="539">
          <cell r="A539">
            <v>84549000</v>
          </cell>
          <cell r="B539" t="str">
            <v>IV</v>
          </cell>
          <cell r="C539" t="str">
            <v>Impulsionador de tarugos com rolos acionados</v>
          </cell>
        </row>
        <row r="540">
          <cell r="A540">
            <v>84549010</v>
          </cell>
          <cell r="B540" t="str">
            <v>43.7</v>
          </cell>
          <cell r="C540" t="str">
            <v>Agitador eletrônico de aço líquido (stirring)</v>
          </cell>
        </row>
        <row r="541">
          <cell r="A541">
            <v>84549090</v>
          </cell>
          <cell r="B541" t="str">
            <v>43.8</v>
          </cell>
          <cell r="C541" t="str">
            <v>Impulsionador de tarugos com rolos acionados</v>
          </cell>
        </row>
        <row r="542">
          <cell r="A542">
            <v>84551000</v>
          </cell>
          <cell r="B542" t="str">
            <v>44.1</v>
          </cell>
          <cell r="C542" t="str">
            <v>Laminadores de tubos</v>
          </cell>
        </row>
        <row r="543">
          <cell r="A543">
            <v>84551000</v>
          </cell>
          <cell r="B543" t="str">
            <v>29.01 Laminadores de tubos</v>
          </cell>
        </row>
        <row r="544">
          <cell r="A544">
            <v>84552110</v>
          </cell>
          <cell r="B544" t="str">
            <v>44.2</v>
          </cell>
          <cell r="C544" t="str">
            <v>Laminadores a quente e laminadores a quente e a frio de cilindros lisos</v>
          </cell>
        </row>
        <row r="545">
          <cell r="A545">
            <v>84552190</v>
          </cell>
          <cell r="B545" t="str">
            <v>44.3</v>
          </cell>
          <cell r="C545" t="str">
            <v>Outros laminadores a quente e laminadores a quente e a frio, para chapas, para fios</v>
          </cell>
        </row>
        <row r="546">
          <cell r="A546">
            <v>84552210</v>
          </cell>
          <cell r="B546" t="str">
            <v>44.4</v>
          </cell>
          <cell r="C546" t="str">
            <v>Laminadores a frio de cilindros lisos</v>
          </cell>
        </row>
        <row r="547">
          <cell r="A547">
            <v>84552290</v>
          </cell>
          <cell r="B547" t="str">
            <v>44.5</v>
          </cell>
          <cell r="C547" t="str">
            <v>Outros laminadores a frio, para chapa, para fios</v>
          </cell>
        </row>
        <row r="548">
          <cell r="A548">
            <v>84553010</v>
          </cell>
          <cell r="B548" t="str">
            <v>44.6</v>
          </cell>
          <cell r="C548" t="str">
            <v>Cilindros de laminadores fundidos, de aço ou ferro fundido nodular</v>
          </cell>
        </row>
        <row r="549">
          <cell r="A549">
            <v>84553020</v>
          </cell>
          <cell r="B549" t="str">
            <v>44.7</v>
          </cell>
          <cell r="C549" t="str">
            <v>Cilindros de laminadores forjados, de aço de corte rápido, com um teor, em peso, de carbono superior ou igual a 0,80% e inferior ou igual a 0,90%, de cromo superior ou igual a 3,50% e inferior ou igual a 4%, de vanádio superior ou igual a 1,60% e inferior ou igual a 2,30%, de molibdênio inferior ou igual a 8,50% e de tungstênio inferior ou igual a 7%</v>
          </cell>
        </row>
        <row r="550">
          <cell r="A550">
            <v>84553090</v>
          </cell>
          <cell r="B550" t="str">
            <v>44.8</v>
          </cell>
          <cell r="C550" t="str">
            <v>Outros cilindros laminadores</v>
          </cell>
        </row>
        <row r="551">
          <cell r="A551">
            <v>84559000</v>
          </cell>
          <cell r="B551" t="str">
            <v>44.9</v>
          </cell>
          <cell r="C551" t="str">
            <v>Outras partes de laminadores de metais e seus cilindros; guias roletadas para laminação de redondos, perfis e “multi slit”; tesoura corte frio com embreagem ou acionamento por corrente contínua para corte de laminados; bobinadeira “laving head” para bitolas de diâmetro 5,50 a 25 mm; enroladeira/bobinadeira “recoiller” para bitolas de diâmetro 20 a 50mm</v>
          </cell>
        </row>
        <row r="552">
          <cell r="A552">
            <v>84559000</v>
          </cell>
          <cell r="B552" t="str">
            <v>V</v>
          </cell>
          <cell r="C552" t="str">
            <v>Guias roletadas para laminação de redondos, perfis e “multi slit”</v>
          </cell>
        </row>
        <row r="553">
          <cell r="A553">
            <v>84559000</v>
          </cell>
          <cell r="B553" t="str">
            <v>VI</v>
          </cell>
          <cell r="C553" t="str">
            <v>Tesoura corte frio com embreagem ou acionamento por corrente contínua para corte de laminados</v>
          </cell>
        </row>
        <row r="554">
          <cell r="A554">
            <v>84559000</v>
          </cell>
          <cell r="B554" t="str">
            <v>VII</v>
          </cell>
          <cell r="C554" t="str">
            <v>Bobinadeira “laving head” para bitolas de diâmetro 5,50 a 25 mm</v>
          </cell>
        </row>
        <row r="555">
          <cell r="A555">
            <v>84559000</v>
          </cell>
          <cell r="B555" t="str">
            <v>VIII</v>
          </cell>
          <cell r="C555" t="str">
            <v>Enroladeira/bobinadeira “recoiller” para bitolas de diâmetro 20 a 50mm</v>
          </cell>
        </row>
        <row r="556">
          <cell r="A556">
            <v>84563011</v>
          </cell>
          <cell r="B556" t="str">
            <v>45.1</v>
          </cell>
          <cell r="C556" t="str">
            <v>Máquinas-ferramentas de comando numérico para texturizar superfícies cilíndricas</v>
          </cell>
        </row>
        <row r="557">
          <cell r="A557">
            <v>84563019</v>
          </cell>
          <cell r="B557" t="str">
            <v>45.2</v>
          </cell>
          <cell r="C557" t="str">
            <v>Outras máquinas-ferramentas de comando numérico</v>
          </cell>
        </row>
        <row r="558">
          <cell r="A558">
            <v>84563090</v>
          </cell>
          <cell r="B558" t="str">
            <v>45.3</v>
          </cell>
          <cell r="C558" t="str">
            <v>Outras máquinas-ferramentas operando por eletroerosão</v>
          </cell>
        </row>
        <row r="559">
          <cell r="A559">
            <v>84571000</v>
          </cell>
          <cell r="B559" t="str">
            <v>46.1</v>
          </cell>
          <cell r="C559" t="str">
            <v>Centros de usinagem</v>
          </cell>
        </row>
        <row r="560">
          <cell r="A560">
            <v>84571000</v>
          </cell>
          <cell r="B560" t="str">
            <v>30.02 Centros de usinagem (maquinagem)</v>
          </cell>
        </row>
        <row r="561">
          <cell r="A561">
            <v>84572010</v>
          </cell>
          <cell r="B561" t="str">
            <v>46.2</v>
          </cell>
          <cell r="C561" t="str">
            <v>Máquinas de sistema monostático ('single station'), de comando numérico</v>
          </cell>
        </row>
        <row r="562">
          <cell r="A562">
            <v>84572090</v>
          </cell>
          <cell r="B562" t="str">
            <v>46.3</v>
          </cell>
          <cell r="C562" t="str">
            <v>Outras máquinas de sistema monostático ('single station')</v>
          </cell>
        </row>
        <row r="563">
          <cell r="A563">
            <v>84573010</v>
          </cell>
          <cell r="B563" t="str">
            <v>46.4</v>
          </cell>
          <cell r="C563" t="str">
            <v>Máquinas de estações múltiplas, de comando numérico</v>
          </cell>
        </row>
        <row r="564">
          <cell r="A564">
            <v>84573090</v>
          </cell>
          <cell r="B564" t="str">
            <v>46.5</v>
          </cell>
          <cell r="C564" t="str">
            <v>Outras máquinas de estações múltiplas</v>
          </cell>
        </row>
        <row r="565">
          <cell r="A565">
            <v>84581110</v>
          </cell>
          <cell r="B565" t="str">
            <v>47.1</v>
          </cell>
          <cell r="C565" t="str">
            <v>Tornos horizontais, de comando numérico, revólver</v>
          </cell>
        </row>
        <row r="566">
          <cell r="A566">
            <v>84581191</v>
          </cell>
          <cell r="B566" t="str">
            <v>47.2</v>
          </cell>
          <cell r="C566" t="str">
            <v>Outros tornos horizontais, de comando numérico, de 6 ou mais fusos porta-peças</v>
          </cell>
        </row>
        <row r="567">
          <cell r="A567">
            <v>84581199</v>
          </cell>
          <cell r="B567" t="str">
            <v>47.3</v>
          </cell>
          <cell r="C567" t="str">
            <v>Outros tornos horizontais, de comando numérico</v>
          </cell>
        </row>
        <row r="568">
          <cell r="A568">
            <v>84581910</v>
          </cell>
          <cell r="B568" t="str">
            <v>47.4</v>
          </cell>
          <cell r="C568" t="str">
            <v>Outros tornos horizontais de revólver</v>
          </cell>
        </row>
        <row r="569">
          <cell r="A569">
            <v>84581990</v>
          </cell>
          <cell r="B569" t="str">
            <v>47.5</v>
          </cell>
          <cell r="C569" t="str">
            <v>Outros tornos horizontais</v>
          </cell>
        </row>
        <row r="570">
          <cell r="A570">
            <v>84589100</v>
          </cell>
          <cell r="B570" t="str">
            <v>47.6</v>
          </cell>
          <cell r="C570" t="str">
            <v>Outros tornos de comando numérico</v>
          </cell>
        </row>
        <row r="571">
          <cell r="A571">
            <v>84589900</v>
          </cell>
          <cell r="B571" t="str">
            <v>47.7</v>
          </cell>
          <cell r="C571" t="str">
            <v>Outros tornos</v>
          </cell>
        </row>
        <row r="572">
          <cell r="A572">
            <v>84591000</v>
          </cell>
          <cell r="B572" t="str">
            <v>48.1</v>
          </cell>
          <cell r="C572" t="str">
            <v>Unidades com cabeça deslizante</v>
          </cell>
        </row>
        <row r="573">
          <cell r="A573">
            <v>84591000</v>
          </cell>
          <cell r="B573" t="str">
            <v>a) unidade com cabeça deslizante</v>
          </cell>
        </row>
        <row r="574">
          <cell r="A574">
            <v>84592110</v>
          </cell>
          <cell r="B574" t="str">
            <v>48.2</v>
          </cell>
          <cell r="C574" t="str">
            <v>Outras máquinas para furar de comando numérico, radiais</v>
          </cell>
        </row>
        <row r="575">
          <cell r="A575">
            <v>84592191</v>
          </cell>
          <cell r="B575" t="str">
            <v>48.3</v>
          </cell>
          <cell r="C575" t="str">
            <v>Outras máquinas para furar de comando numérico de mais de um cabeçote mono ou multifuso</v>
          </cell>
        </row>
        <row r="576">
          <cell r="A576">
            <v>84592199</v>
          </cell>
          <cell r="B576" t="str">
            <v>48.4</v>
          </cell>
          <cell r="C576" t="str">
            <v>Outras máquinas para furar de comando numérico</v>
          </cell>
        </row>
        <row r="577">
          <cell r="A577">
            <v>84592900</v>
          </cell>
          <cell r="B577" t="str">
            <v>48.5</v>
          </cell>
          <cell r="C577" t="str">
            <v>Outras máquinas de furar</v>
          </cell>
        </row>
        <row r="578">
          <cell r="A578">
            <v>84592900</v>
          </cell>
          <cell r="B578" t="str">
            <v>c) outras              </v>
          </cell>
        </row>
        <row r="579">
          <cell r="A579">
            <v>84593100</v>
          </cell>
          <cell r="B579" t="str">
            <v>48.6</v>
          </cell>
          <cell r="C579" t="str">
            <v>Outras mandriladoras-fresadoras, de comando numérico</v>
          </cell>
        </row>
        <row r="580">
          <cell r="A580">
            <v>84593100</v>
          </cell>
          <cell r="B580" t="str">
            <v>a) de comando numérico</v>
          </cell>
        </row>
        <row r="581">
          <cell r="A581">
            <v>84593900</v>
          </cell>
          <cell r="B581" t="str">
            <v>48.7</v>
          </cell>
          <cell r="C581" t="str">
            <v>Outras mandriladoras-fresadoras</v>
          </cell>
        </row>
        <row r="582">
          <cell r="A582">
            <v>84593900</v>
          </cell>
          <cell r="B582" t="str">
            <v>b) outras escareadoras-fresadoras</v>
          </cell>
        </row>
        <row r="583">
          <cell r="A583">
            <v>84594000</v>
          </cell>
          <cell r="B583" t="str">
            <v>48.8</v>
          </cell>
          <cell r="C583" t="str">
            <v>Outras máquinas para mandrilar</v>
          </cell>
        </row>
        <row r="584">
          <cell r="A584">
            <v>84594000</v>
          </cell>
          <cell r="B584" t="str">
            <v>c) outras máquinas para escarear</v>
          </cell>
        </row>
        <row r="585">
          <cell r="A585">
            <v>84595100</v>
          </cell>
          <cell r="B585" t="str">
            <v>48.9</v>
          </cell>
          <cell r="C585" t="str">
            <v>Máquinas para fresar, de console, de comando numérico</v>
          </cell>
        </row>
        <row r="586">
          <cell r="A586">
            <v>84595100</v>
          </cell>
          <cell r="B586" t="str">
            <v>a) de console, de comando numérico</v>
          </cell>
        </row>
        <row r="587">
          <cell r="A587">
            <v>84595900</v>
          </cell>
          <cell r="B587" t="str">
            <v>48.10</v>
          </cell>
          <cell r="C587" t="str">
            <v>Outras máquinas para fresar, de console</v>
          </cell>
        </row>
        <row r="588">
          <cell r="A588">
            <v>84595900</v>
          </cell>
          <cell r="B588" t="str">
            <v>b) outras, de console</v>
          </cell>
        </row>
        <row r="589">
          <cell r="A589">
            <v>84596100</v>
          </cell>
          <cell r="B589" t="str">
            <v>48.11</v>
          </cell>
          <cell r="C589" t="str">
            <v>Outras máquinas para fresar, de comando numérico</v>
          </cell>
        </row>
        <row r="590">
          <cell r="A590">
            <v>84596100</v>
          </cell>
          <cell r="B590" t="str">
            <v>c) outras, de comando numérico</v>
          </cell>
        </row>
        <row r="591">
          <cell r="A591">
            <v>84596900</v>
          </cell>
          <cell r="B591" t="str">
            <v>48.12</v>
          </cell>
          <cell r="C591" t="str">
            <v>Outras máquinas para fresar</v>
          </cell>
        </row>
        <row r="592">
          <cell r="A592">
            <v>84596900</v>
          </cell>
          <cell r="B592" t="str">
            <v>d) outras</v>
          </cell>
        </row>
        <row r="593">
          <cell r="A593">
            <v>84597000</v>
          </cell>
          <cell r="B593" t="str">
            <v>48.13</v>
          </cell>
          <cell r="C593" t="str">
            <v>Outras máquinas para roscar interior ou exteriormente</v>
          </cell>
        </row>
        <row r="594">
          <cell r="A594">
            <v>84597000</v>
          </cell>
          <cell r="B594" t="str">
            <v>30.09 Outras máquinas para roscar</v>
          </cell>
        </row>
        <row r="595">
          <cell r="A595">
            <v>84601100</v>
          </cell>
          <cell r="B595" t="str">
            <v>49.1</v>
          </cell>
          <cell r="C595" t="str">
            <v>Máquinas para retificar superfícies planas, cujo posicionamento sobre qualquer dos eixos pode ser estabelecido com precisão de pelo menos 0,01mm, de comando numérico</v>
          </cell>
        </row>
        <row r="596">
          <cell r="A596">
            <v>84601100</v>
          </cell>
          <cell r="B596" t="str">
            <v>a) superfícies planas, de comando numérico           </v>
          </cell>
        </row>
        <row r="597">
          <cell r="A597">
            <v>84601900</v>
          </cell>
          <cell r="B597" t="str">
            <v>49.2</v>
          </cell>
          <cell r="C597" t="str">
            <v>Outras máquinas para retificar superfícies planas, cujo posicionamento sobre qualquer dos eixos pode ser estabelecido com precisão de pelo menos 0,01mm</v>
          </cell>
        </row>
        <row r="598">
          <cell r="A598">
            <v>84601900</v>
          </cell>
          <cell r="B598" t="str">
            <v>b) outras, para retificar superfícies planas</v>
          </cell>
        </row>
        <row r="599">
          <cell r="A599">
            <v>84602100</v>
          </cell>
          <cell r="B599" t="str">
            <v>49.3</v>
          </cell>
          <cell r="C599" t="str">
            <v>Outras máquinas para retificar, cujo posicionamento sobre qualquer dos eixos pode ser estabelecido com precisão de pelo menos 0,01mm, de comando numérico</v>
          </cell>
        </row>
        <row r="600">
          <cell r="A600">
            <v>84602100</v>
          </cell>
          <cell r="B600" t="str">
            <v>c) outras, de comando numérico</v>
          </cell>
        </row>
        <row r="601">
          <cell r="A601">
            <v>84602900</v>
          </cell>
          <cell r="B601" t="str">
            <v>49.4</v>
          </cell>
          <cell r="C601" t="str">
            <v>Outras máquinas para retificar, cujo posicionamento sobre qualquer dos eixos pode ser estabelecido com precisão de pelo menos 0,01mm</v>
          </cell>
        </row>
        <row r="602">
          <cell r="A602">
            <v>84602900</v>
          </cell>
          <cell r="B602" t="str">
            <v>d) outras</v>
          </cell>
        </row>
        <row r="603">
          <cell r="A603">
            <v>84603100</v>
          </cell>
          <cell r="B603" t="str">
            <v>49.5</v>
          </cell>
          <cell r="C603" t="str">
            <v>Máquinas para afiar, de comando numérico</v>
          </cell>
        </row>
        <row r="604">
          <cell r="A604">
            <v>84603100</v>
          </cell>
          <cell r="B604" t="str">
            <v>a) de comando numérico</v>
          </cell>
        </row>
        <row r="605">
          <cell r="A605">
            <v>84603900</v>
          </cell>
          <cell r="B605" t="str">
            <v>49.6</v>
          </cell>
          <cell r="C605" t="str">
            <v>Outras máquinas para afiar</v>
          </cell>
        </row>
        <row r="606">
          <cell r="A606">
            <v>84603900</v>
          </cell>
          <cell r="B606" t="str">
            <v>b) outras</v>
          </cell>
        </row>
        <row r="607">
          <cell r="A607">
            <v>84604011</v>
          </cell>
          <cell r="B607" t="str">
            <v>49.7</v>
          </cell>
          <cell r="C607" t="str">
            <v>Brunidoras de comando numérico, para cilindros de diâmetro inferior ou igual a 312mm</v>
          </cell>
        </row>
        <row r="608">
          <cell r="A608">
            <v>84604019</v>
          </cell>
          <cell r="B608" t="str">
            <v>49.8</v>
          </cell>
          <cell r="C608" t="str">
            <v>Outras brunidoras de comando numérico</v>
          </cell>
        </row>
        <row r="609">
          <cell r="A609">
            <v>84604091</v>
          </cell>
          <cell r="B609" t="str">
            <v>49.9</v>
          </cell>
          <cell r="C609" t="str">
            <v>Brunidoras para cilindros de diâmetro inferior ou igual a 312mm</v>
          </cell>
        </row>
        <row r="610">
          <cell r="A610">
            <v>84604099</v>
          </cell>
          <cell r="B610" t="str">
            <v>49.10</v>
          </cell>
          <cell r="C610" t="str">
            <v>Outras brunidoras</v>
          </cell>
        </row>
        <row r="611">
          <cell r="A611">
            <v>84609011</v>
          </cell>
          <cell r="B611" t="str">
            <v>49.11</v>
          </cell>
          <cell r="C611" t="str">
            <v>Máquinas-ferramentas, de comando numérico, de polir, com cinco ou mais cabeças e porta -peças rotativo</v>
          </cell>
        </row>
        <row r="612">
          <cell r="A612">
            <v>84609012</v>
          </cell>
          <cell r="B612" t="str">
            <v>49.12</v>
          </cell>
          <cell r="C612" t="str">
            <v>Máquinas-ferramentas, de comando numérico, de esmerilhar, com duas ou mais cabeças e porta-peças rotativo</v>
          </cell>
        </row>
        <row r="613">
          <cell r="A613">
            <v>84609019</v>
          </cell>
          <cell r="B613" t="str">
            <v>49.13</v>
          </cell>
          <cell r="C613" t="str">
            <v>Outras máquinas-ferramentas para rebarbar, afiar, amolar, retificar, brunir, polir ou realizar outras operações de acabamento em metais ou ceramais, de comando numérico</v>
          </cell>
        </row>
        <row r="614">
          <cell r="A614">
            <v>84609090</v>
          </cell>
          <cell r="B614" t="str">
            <v>49.14</v>
          </cell>
          <cell r="C614" t="str">
            <v>Outras máquinas-ferramentas para rebarbar, afiar, amolar, retificar, brunir, polir ou realizar outras operações de acabamento em metais ou ceramais</v>
          </cell>
        </row>
        <row r="615">
          <cell r="A615">
            <v>84612010</v>
          </cell>
          <cell r="B615" t="str">
            <v>50.1</v>
          </cell>
          <cell r="C615" t="str">
            <v>Plainas-limadoras e máquinas para escatelar</v>
          </cell>
        </row>
        <row r="616">
          <cell r="A616">
            <v>84612010</v>
          </cell>
          <cell r="B616" t="str">
            <v>30.18 Máquinas para escatelar ou ranhuradeiras</v>
          </cell>
        </row>
        <row r="617">
          <cell r="A617">
            <v>84612090</v>
          </cell>
          <cell r="B617" t="str">
            <v>50.2</v>
          </cell>
          <cell r="C617" t="str">
            <v>Outras plainas-limadoras e máquinas para escatelar</v>
          </cell>
        </row>
        <row r="618">
          <cell r="A618">
            <v>84612090</v>
          </cell>
          <cell r="B618" t="str">
            <v>30.17 Plainas-limadoras</v>
          </cell>
        </row>
        <row r="619">
          <cell r="A619">
            <v>84613010</v>
          </cell>
          <cell r="B619" t="str">
            <v>50.3</v>
          </cell>
          <cell r="C619" t="str">
            <v>Máquinas para brochar, de comando numérico</v>
          </cell>
        </row>
        <row r="620">
          <cell r="A620">
            <v>84613090</v>
          </cell>
          <cell r="B620" t="str">
            <v>50.4</v>
          </cell>
          <cell r="C620" t="str">
            <v>Mandriladeiras</v>
          </cell>
        </row>
        <row r="621">
          <cell r="A621">
            <v>84614010</v>
          </cell>
          <cell r="B621" t="str">
            <v>50.5</v>
          </cell>
          <cell r="C621" t="str">
            <v>Máquinas para cortar ou acabar engrenagens, de comando numérico</v>
          </cell>
        </row>
        <row r="622">
          <cell r="A622">
            <v>84614091</v>
          </cell>
          <cell r="B622" t="str">
            <v>50.6</v>
          </cell>
          <cell r="C622" t="str">
            <v>Redondeadoras de dentes</v>
          </cell>
        </row>
        <row r="623">
          <cell r="A623">
            <v>84614099</v>
          </cell>
          <cell r="B623" t="str">
            <v>50.7</v>
          </cell>
          <cell r="C623" t="str">
            <v>Outras máquinas para cortar ou acabar engrenagens</v>
          </cell>
        </row>
        <row r="624">
          <cell r="A624">
            <v>84615010</v>
          </cell>
          <cell r="B624" t="str">
            <v>50.8</v>
          </cell>
          <cell r="C624" t="str">
            <v>Máquinas para serrar ou seccionar, de fitas sem fim</v>
          </cell>
        </row>
        <row r="625">
          <cell r="A625">
            <v>84615010</v>
          </cell>
          <cell r="B625" t="str">
            <v>b) serra de fita sem fim</v>
          </cell>
        </row>
        <row r="626">
          <cell r="A626">
            <v>84615020</v>
          </cell>
          <cell r="B626" t="str">
            <v>50.9</v>
          </cell>
          <cell r="C626" t="str">
            <v>Máquinas para serrar ou seccionar, circulares</v>
          </cell>
        </row>
        <row r="627">
          <cell r="A627">
            <v>84615020</v>
          </cell>
          <cell r="B627" t="str">
            <v>a) serra circular</v>
          </cell>
        </row>
        <row r="628">
          <cell r="A628">
            <v>84615090</v>
          </cell>
          <cell r="B628" t="str">
            <v>50.10</v>
          </cell>
          <cell r="C628" t="str">
            <v>Outras máquinas para serrar ou seccionar; serra de fita, alternativa; cortadeiras</v>
          </cell>
        </row>
        <row r="629">
          <cell r="A629">
            <v>84615090</v>
          </cell>
          <cell r="B629" t="str">
            <v>c) serra de fita, alternativa</v>
          </cell>
        </row>
        <row r="630">
          <cell r="A630">
            <v>84615090</v>
          </cell>
          <cell r="B630" t="str">
            <v>d) qualquer outra serra</v>
          </cell>
        </row>
        <row r="631">
          <cell r="A631">
            <v>84615090</v>
          </cell>
          <cell r="B631" t="str">
            <v>e) cortadeiras</v>
          </cell>
        </row>
        <row r="632">
          <cell r="A632">
            <v>84619010</v>
          </cell>
          <cell r="B632" t="str">
            <v>50.11</v>
          </cell>
          <cell r="C632" t="str">
            <v>Outras máquinas-ferramentas para aplainar, de comando numérico</v>
          </cell>
        </row>
        <row r="633">
          <cell r="A633">
            <v>84619090</v>
          </cell>
          <cell r="B633" t="str">
            <v>50.12</v>
          </cell>
          <cell r="C633" t="str">
            <v>Outras máquinas-ferramentas para aplainar; desbastadeiras; filetadeiras</v>
          </cell>
        </row>
        <row r="634">
          <cell r="A634">
            <v>84621011</v>
          </cell>
          <cell r="B634" t="str">
            <v>51.1</v>
          </cell>
          <cell r="C634" t="str">
            <v>Máquinas para estampar</v>
          </cell>
        </row>
        <row r="635">
          <cell r="A635">
            <v>84621019</v>
          </cell>
          <cell r="B635" t="str">
            <v>51.2</v>
          </cell>
          <cell r="C635" t="str">
            <v>Outras máquinas (incluídas as prensas) para forjar ou estampar, martelos, martelos-pilões e martinetes, de comando numérico</v>
          </cell>
        </row>
        <row r="636">
          <cell r="A636">
            <v>84621090</v>
          </cell>
          <cell r="B636" t="str">
            <v>51.3</v>
          </cell>
          <cell r="C636" t="str">
            <v>Outras máquinas (incluídas as prensas) para forjar ou estampar, martelos, martelos-pilões e martinetes</v>
          </cell>
        </row>
        <row r="637">
          <cell r="A637">
            <v>84622100</v>
          </cell>
          <cell r="B637" t="str">
            <v>51.4</v>
          </cell>
          <cell r="C637" t="str">
            <v>Máquinas (incluídas as prensas) para enrolar, arquear, dobrar, endireitar ou aplanar, de comando numérico</v>
          </cell>
        </row>
        <row r="638">
          <cell r="A638">
            <v>84622100</v>
          </cell>
          <cell r="B638" t="str">
            <v>a) de comando numérico</v>
          </cell>
        </row>
        <row r="639">
          <cell r="A639">
            <v>84622900</v>
          </cell>
          <cell r="B639" t="str">
            <v>51.5</v>
          </cell>
          <cell r="C639" t="str">
            <v>Outras máquinas (incluídas as prensas) para enrolar, arquear, dobrar, endireitar ou aplanar</v>
          </cell>
        </row>
        <row r="640">
          <cell r="A640">
            <v>84622900</v>
          </cell>
          <cell r="B640" t="str">
            <v>b) outras</v>
          </cell>
        </row>
        <row r="641">
          <cell r="A641">
            <v>84623100</v>
          </cell>
          <cell r="B641" t="str">
            <v>51.6</v>
          </cell>
          <cell r="C641" t="str">
            <v>Máquinas (incluídas as prensas) para cisalhar, exceto as máquinas combinadas de puncionar e cisalhar, de comando numérico</v>
          </cell>
        </row>
        <row r="642">
          <cell r="A642">
            <v>84623100</v>
          </cell>
          <cell r="B642" t="str">
            <v>a) de comando numérico</v>
          </cell>
        </row>
        <row r="643">
          <cell r="A643">
            <v>84623910</v>
          </cell>
          <cell r="B643" t="str">
            <v>51.7</v>
          </cell>
          <cell r="C643" t="str">
            <v>Máquinas (incluídas as prensas) para cisalhar, exceto as máquinas combinadas de puncionar e cisalhar, tipo guilhotina</v>
          </cell>
        </row>
        <row r="644">
          <cell r="A644">
            <v>84623990</v>
          </cell>
          <cell r="B644" t="str">
            <v>51.8</v>
          </cell>
          <cell r="C644" t="str">
            <v>Outras máquinas (incluídas as prensas) para cisalhar, exceto as máquinas combinadas de puncionar e cisalhar</v>
          </cell>
        </row>
        <row r="645">
          <cell r="A645">
            <v>84624100</v>
          </cell>
          <cell r="B645" t="str">
            <v>51.9</v>
          </cell>
          <cell r="C645" t="str">
            <v>Máquinas (incluídas as prensas) para puncionar ou para chanfrar, incluídas as máquinas combinadas de puncionar e cisalhar, de comando numérico</v>
          </cell>
        </row>
        <row r="646">
          <cell r="A646">
            <v>84624100</v>
          </cell>
          <cell r="B646" t="str">
            <v>a) de comando numérico</v>
          </cell>
        </row>
        <row r="647">
          <cell r="A647">
            <v>84624900</v>
          </cell>
          <cell r="B647" t="str">
            <v>51.10</v>
          </cell>
          <cell r="C647" t="str">
            <v>Outras máquinas (incluídas as prensas) para puncionar ou para chanfrar, incluídas as máquinas combinadas de puncionar e cisalhar</v>
          </cell>
        </row>
        <row r="648">
          <cell r="A648">
            <v>84624900</v>
          </cell>
          <cell r="B648" t="str">
            <v>b) outras</v>
          </cell>
        </row>
        <row r="649">
          <cell r="A649">
            <v>84629111</v>
          </cell>
          <cell r="B649" t="str">
            <v>51.11</v>
          </cell>
          <cell r="C649" t="str">
            <v>Prensas hidráulicas de capacidade igual ou inferior a 35.000kN, para moldagem de pós metálicos por sinterização</v>
          </cell>
        </row>
        <row r="650">
          <cell r="A650">
            <v>84629119</v>
          </cell>
          <cell r="B650" t="str">
            <v>51.13</v>
          </cell>
          <cell r="C650" t="str">
            <v>Outras prensas hidráulicas de capacidade igual ou inferior a 35.000kN</v>
          </cell>
        </row>
        <row r="651">
          <cell r="A651">
            <v>84629191</v>
          </cell>
          <cell r="B651" t="str">
            <v>51.12</v>
          </cell>
          <cell r="C651" t="str">
            <v>Outras prensas hidráulicas, para moldagem de pós metálicos por sinterização</v>
          </cell>
        </row>
        <row r="652">
          <cell r="A652">
            <v>84629199</v>
          </cell>
          <cell r="B652" t="str">
            <v>51.14</v>
          </cell>
          <cell r="C652" t="str">
            <v>Outras prensas hidráulicas</v>
          </cell>
        </row>
        <row r="653">
          <cell r="A653">
            <v>84629910</v>
          </cell>
          <cell r="B653" t="str">
            <v>51.15</v>
          </cell>
          <cell r="C653" t="str">
            <v>Prensas para moldagem de pós metálicos por sinterização</v>
          </cell>
        </row>
        <row r="654">
          <cell r="A654">
            <v>84629910</v>
          </cell>
          <cell r="B654" t="str">
            <v>c) para moldagem de pós metálicos por sinterização</v>
          </cell>
        </row>
        <row r="655">
          <cell r="A655">
            <v>84629920</v>
          </cell>
          <cell r="B655" t="str">
            <v>51.16</v>
          </cell>
          <cell r="C655" t="str">
            <v>Prensas para extrusão</v>
          </cell>
        </row>
        <row r="656">
          <cell r="A656">
            <v>84629920</v>
          </cell>
          <cell r="B656" t="str">
            <v>30.31 Máquinas extrusoras</v>
          </cell>
        </row>
        <row r="657">
          <cell r="A657">
            <v>84629990</v>
          </cell>
          <cell r="B657" t="str">
            <v>51.17</v>
          </cell>
          <cell r="C657" t="str">
            <v>Outras prensas</v>
          </cell>
        </row>
        <row r="658">
          <cell r="A658">
            <v>84629990</v>
          </cell>
          <cell r="B658" t="str">
            <v>30.32 Outros</v>
          </cell>
        </row>
        <row r="659">
          <cell r="A659">
            <v>84631010</v>
          </cell>
          <cell r="B659" t="str">
            <v>52.1</v>
          </cell>
          <cell r="C659" t="str">
            <v>Bancas para estirar tubos</v>
          </cell>
        </row>
        <row r="660">
          <cell r="A660">
            <v>84631020</v>
          </cell>
          <cell r="B660" t="str">
            <v>b) para estirar tubos</v>
          </cell>
        </row>
        <row r="661">
          <cell r="A661">
            <v>84631090</v>
          </cell>
          <cell r="B661" t="str">
            <v>52.2</v>
          </cell>
          <cell r="C661" t="str">
            <v>Outras bancas para estirar barras, perfis, fios ou semelhantes</v>
          </cell>
        </row>
        <row r="662">
          <cell r="A662">
            <v>84631090</v>
          </cell>
          <cell r="B662" t="str">
            <v>a) para estirar fios</v>
          </cell>
        </row>
        <row r="663">
          <cell r="A663">
            <v>84631090</v>
          </cell>
          <cell r="B663" t="str">
            <v>c) outras              </v>
          </cell>
        </row>
        <row r="664">
          <cell r="A664">
            <v>84632010</v>
          </cell>
          <cell r="B664" t="str">
            <v>52.3</v>
          </cell>
          <cell r="C664" t="str">
            <v>Máquinas para fazer roscas internas ou externas por laminagem, de comando hidráulico</v>
          </cell>
        </row>
        <row r="665">
          <cell r="A665">
            <v>84632091</v>
          </cell>
          <cell r="B665" t="str">
            <v>52.4</v>
          </cell>
          <cell r="C665" t="str">
            <v>Máquinas para fazer roscas internas ou externas por laminagem de pente plano, com capacidade de produção superior ou igual a 160 unidades por minuto, de diâmetro de rosca compreendido entre 3mm e 10mm</v>
          </cell>
        </row>
        <row r="666">
          <cell r="A666">
            <v>84632099</v>
          </cell>
          <cell r="B666" t="str">
            <v>52.5</v>
          </cell>
          <cell r="C666" t="str">
            <v>Outras máquinas para fazer roscas internas ou externas por laminagem</v>
          </cell>
        </row>
        <row r="667">
          <cell r="A667">
            <v>84633000</v>
          </cell>
          <cell r="B667" t="str">
            <v>52.6</v>
          </cell>
          <cell r="C667" t="str">
            <v>Máquinas para trabalhar arames e fios de metal</v>
          </cell>
        </row>
        <row r="668">
          <cell r="A668">
            <v>84633000</v>
          </cell>
          <cell r="B668" t="str">
            <v>30.35 Máquinas para trabalhar arames e fios de metal</v>
          </cell>
        </row>
        <row r="669">
          <cell r="A669">
            <v>84639010</v>
          </cell>
          <cell r="B669" t="str">
            <v>52.7</v>
          </cell>
          <cell r="C669" t="str">
            <v>Outras máquinas-ferramentas para trabalhar metais ou ceramais, de comando numérico</v>
          </cell>
        </row>
        <row r="670">
          <cell r="A670">
            <v>84639090</v>
          </cell>
          <cell r="B670" t="str">
            <v>52.8</v>
          </cell>
          <cell r="C670" t="str">
            <v>Outras máquinas-ferramentas para trabalhar metais ou ceramais</v>
          </cell>
        </row>
        <row r="671">
          <cell r="A671">
            <v>84639090</v>
          </cell>
          <cell r="B671" t="str">
            <v>30.36 Trefiladeiras manuais</v>
          </cell>
        </row>
        <row r="672">
          <cell r="A672">
            <v>84641000</v>
          </cell>
          <cell r="B672" t="str">
            <v>53.1</v>
          </cell>
          <cell r="C672" t="str">
            <v>Máquinas para serrar</v>
          </cell>
        </row>
        <row r="673">
          <cell r="A673">
            <v>84641000</v>
          </cell>
          <cell r="B673" t="str">
            <v>a) para trabalhar produtos cerâmicos</v>
          </cell>
        </row>
        <row r="674">
          <cell r="A674">
            <v>84641000</v>
          </cell>
          <cell r="B674" t="str">
            <v>b) para trabalhar vidro a frio</v>
          </cell>
        </row>
        <row r="675">
          <cell r="A675">
            <v>84641000</v>
          </cell>
          <cell r="B675" t="str">
            <v>c) outras              </v>
          </cell>
        </row>
        <row r="676">
          <cell r="A676">
            <v>84642010</v>
          </cell>
          <cell r="B676" t="str">
            <v>53.2</v>
          </cell>
          <cell r="C676" t="str">
            <v>Máquinas para esmerilar ou polir, para vidro</v>
          </cell>
        </row>
        <row r="677">
          <cell r="A677">
            <v>84642010</v>
          </cell>
          <cell r="B677" t="str">
            <v>b) para trabalhar vidro a frio</v>
          </cell>
        </row>
        <row r="678">
          <cell r="A678">
            <v>84642021</v>
          </cell>
          <cell r="B678" t="str">
            <v>53.3</v>
          </cell>
          <cell r="C678" t="str">
            <v>Máquinas de polir placas, para pavimentação ou revestimento, com oito ou mais cabeças, para cerâmica</v>
          </cell>
        </row>
        <row r="679">
          <cell r="A679">
            <v>84642029</v>
          </cell>
          <cell r="B679" t="str">
            <v>53.4</v>
          </cell>
          <cell r="C679" t="str">
            <v>Outras máquinas para esmerilar ou polir, para cerâmica</v>
          </cell>
        </row>
        <row r="680">
          <cell r="A680">
            <v>84642090</v>
          </cell>
          <cell r="B680" t="str">
            <v>53.5</v>
          </cell>
          <cell r="C680" t="str">
            <v>Outras máquinas para esmerilar ou polir</v>
          </cell>
        </row>
        <row r="681">
          <cell r="A681">
            <v>84642090</v>
          </cell>
          <cell r="B681" t="str">
            <v>c) outras              </v>
          </cell>
        </row>
        <row r="682">
          <cell r="A682">
            <v>84649011</v>
          </cell>
          <cell r="B682" t="str">
            <v>53.6</v>
          </cell>
          <cell r="C682" t="str">
            <v>Máquinas-ferramentas para o trabalho a frio do vidro, de comando numérico, para retificar, fresar e perfurar</v>
          </cell>
        </row>
        <row r="683">
          <cell r="A683">
            <v>84649019</v>
          </cell>
          <cell r="B683" t="str">
            <v>53.7</v>
          </cell>
          <cell r="C683" t="str">
            <v>Outras máquinas-ferramentas para o trabalho a frio do vidro</v>
          </cell>
        </row>
        <row r="684">
          <cell r="A684">
            <v>84649090</v>
          </cell>
          <cell r="B684" t="str">
            <v>53.8</v>
          </cell>
          <cell r="C684" t="str">
            <v>Outras máquinas-ferramentas para trabalhar pedra, produtos cerâmicos, concreto, fibrocimento ou matérias minerais semelhantes</v>
          </cell>
        </row>
        <row r="685">
          <cell r="A685">
            <v>84649090</v>
          </cell>
          <cell r="B685" t="str">
            <v>a) para trabalhar produtos cerâmicos</v>
          </cell>
        </row>
        <row r="686">
          <cell r="A686">
            <v>84649090</v>
          </cell>
          <cell r="B686" t="str">
            <v>c) outras              </v>
          </cell>
        </row>
        <row r="687">
          <cell r="A687">
            <v>84651000</v>
          </cell>
          <cell r="B687" t="str">
            <v>54.1</v>
          </cell>
          <cell r="C687" t="str">
            <v>Máquinas-ferramentas capazes de efetuar diferentes tipos de operações sem troca de ferramentas; plaina combinada (desengrossadeira-desempenadeira)</v>
          </cell>
        </row>
        <row r="688">
          <cell r="A688">
            <v>84651000</v>
          </cell>
          <cell r="B688" t="str">
            <v>a) plaina combinada (desengrossadeira-desempenadeira)</v>
          </cell>
        </row>
        <row r="689">
          <cell r="A689">
            <v>84651000</v>
          </cell>
          <cell r="B689" t="str">
            <v>b) outras</v>
          </cell>
        </row>
        <row r="690">
          <cell r="A690">
            <v>84659110</v>
          </cell>
          <cell r="B690" t="str">
            <v>54.2</v>
          </cell>
          <cell r="C690" t="str">
            <v>Máquinas de serrar de fita sem fim</v>
          </cell>
        </row>
        <row r="691">
          <cell r="A691">
            <v>84659110</v>
          </cell>
          <cell r="B691" t="str">
            <v>b) de fita, para madeira</v>
          </cell>
        </row>
        <row r="692">
          <cell r="A692">
            <v>84659120</v>
          </cell>
          <cell r="B692" t="str">
            <v>54.3</v>
          </cell>
          <cell r="C692" t="str">
            <v>Máquinas de serrar circulares</v>
          </cell>
        </row>
        <row r="693">
          <cell r="A693">
            <v>84659120</v>
          </cell>
          <cell r="B693" t="str">
            <v>a) circular, para madeira</v>
          </cell>
        </row>
        <row r="694">
          <cell r="A694">
            <v>84659190</v>
          </cell>
          <cell r="B694" t="str">
            <v>54.4</v>
          </cell>
          <cell r="C694" t="str">
            <v>Outras máquinas de serrar; serra de desdobro e serras de folhas múltiplas</v>
          </cell>
        </row>
        <row r="695">
          <cell r="A695">
            <v>84659190</v>
          </cell>
          <cell r="B695" t="str">
            <v>c) serra de desdobro e serras de folhas múltiplas</v>
          </cell>
        </row>
        <row r="696">
          <cell r="A696">
            <v>84659190</v>
          </cell>
          <cell r="B696" t="str">
            <v>d) outras</v>
          </cell>
        </row>
        <row r="697">
          <cell r="A697">
            <v>84659211</v>
          </cell>
          <cell r="B697" t="str">
            <v>54.5</v>
          </cell>
          <cell r="C697" t="str">
            <v>Fresadoras</v>
          </cell>
        </row>
        <row r="698">
          <cell r="A698">
            <v>84659219</v>
          </cell>
          <cell r="B698" t="str">
            <v>54.6</v>
          </cell>
          <cell r="C698" t="str">
            <v>Outras máquinas para desbastar ou aplainar; máquinas para fresar ou moldurar, de comando numérico</v>
          </cell>
        </row>
        <row r="699">
          <cell r="A699">
            <v>84659290</v>
          </cell>
          <cell r="B699" t="str">
            <v>54.7</v>
          </cell>
          <cell r="C699" t="str">
            <v>Outras máquinas para desbastar ou aplainar; máquinas para fresar ou moldurar; respigadeiras, molduradeiras e talhadeiras; plaina de 3 ou 4 faces; tupias</v>
          </cell>
        </row>
        <row r="700">
          <cell r="A700">
            <v>84659310</v>
          </cell>
          <cell r="B700" t="str">
            <v>54.8</v>
          </cell>
          <cell r="C700" t="str">
            <v>Lixadeiras</v>
          </cell>
        </row>
        <row r="701">
          <cell r="A701">
            <v>84659310</v>
          </cell>
          <cell r="B701" t="str">
            <v>a) lixadeiras</v>
          </cell>
        </row>
        <row r="702">
          <cell r="A702">
            <v>84659390</v>
          </cell>
          <cell r="B702" t="str">
            <v>54.9</v>
          </cell>
          <cell r="C702" t="str">
            <v>Outras máquinas para esmerilar, lixar ou polir</v>
          </cell>
        </row>
        <row r="703">
          <cell r="A703">
            <v>84659390</v>
          </cell>
          <cell r="B703" t="str">
            <v>b) outras</v>
          </cell>
        </row>
        <row r="704">
          <cell r="A704">
            <v>84659400</v>
          </cell>
          <cell r="B704" t="str">
            <v>54.10</v>
          </cell>
          <cell r="C704" t="str">
            <v>Máquinas para arquear ou para reunir; prensas para produção de madeira compensada ou placada, com placas aquecidas</v>
          </cell>
        </row>
        <row r="705">
          <cell r="A705">
            <v>84659400</v>
          </cell>
          <cell r="B705" t="str">
            <v>a) prensas para produção de madeira compensada ou placada, com placas aquecidas</v>
          </cell>
        </row>
        <row r="706">
          <cell r="A706">
            <v>84659400</v>
          </cell>
          <cell r="B706" t="str">
            <v>b) outras</v>
          </cell>
        </row>
        <row r="707">
          <cell r="A707">
            <v>84659511</v>
          </cell>
          <cell r="B707" t="str">
            <v>54.11</v>
          </cell>
          <cell r="C707" t="str">
            <v>Máquinas para furar, de comando numérico</v>
          </cell>
        </row>
        <row r="708">
          <cell r="A708">
            <v>84659512</v>
          </cell>
          <cell r="B708" t="str">
            <v>54.12</v>
          </cell>
          <cell r="C708" t="str">
            <v>Máquinas para escatelar, de comando numérico</v>
          </cell>
        </row>
        <row r="709">
          <cell r="A709">
            <v>84659591</v>
          </cell>
          <cell r="B709" t="str">
            <v>54.13</v>
          </cell>
          <cell r="C709" t="str">
            <v>Outras máquinas para furar</v>
          </cell>
        </row>
        <row r="710">
          <cell r="A710">
            <v>84659592</v>
          </cell>
          <cell r="B710" t="str">
            <v>54.14</v>
          </cell>
          <cell r="C710" t="str">
            <v>Outras máquinas para escatelar</v>
          </cell>
        </row>
        <row r="711">
          <cell r="A711">
            <v>84659600</v>
          </cell>
          <cell r="B711" t="str">
            <v>54.15</v>
          </cell>
          <cell r="C711" t="str">
            <v>Máquinas para fender, seccionar ou desenrolar</v>
          </cell>
        </row>
        <row r="712">
          <cell r="A712">
            <v>84659600</v>
          </cell>
          <cell r="B712" t="str">
            <v>a) máquinas para desenrolar madeira</v>
          </cell>
        </row>
        <row r="713">
          <cell r="A713">
            <v>84659600</v>
          </cell>
          <cell r="B713" t="str">
            <v>b) outras</v>
          </cell>
        </row>
        <row r="714">
          <cell r="A714">
            <v>84659900</v>
          </cell>
          <cell r="B714" t="str">
            <v>54.16</v>
          </cell>
          <cell r="C714" t="str">
            <v>Outras máquinas para descascar madeira; máquinas para fabricação de lã ou palha de madeira; torno tipicamente copiador; qualquer outro torno; máquinas para copiar ou reproduzir; moinhos para fabricação de farinha de madeira; máquinas para fabricação de botões de madeira</v>
          </cell>
        </row>
        <row r="715">
          <cell r="A715">
            <v>84659900</v>
          </cell>
          <cell r="B715" t="str">
            <v>a) máquinas para descascar madeira</v>
          </cell>
        </row>
        <row r="716">
          <cell r="A716">
            <v>84659900</v>
          </cell>
          <cell r="B716" t="str">
            <v>b) máquinas para fabricação de lã ou palha de madeira</v>
          </cell>
        </row>
        <row r="717">
          <cell r="A717">
            <v>84659900</v>
          </cell>
          <cell r="B717" t="str">
            <v>c) Torno tipicamente copiador</v>
          </cell>
        </row>
        <row r="718">
          <cell r="A718">
            <v>84659900</v>
          </cell>
          <cell r="B718" t="str">
            <v>d) qualquer outro torno</v>
          </cell>
        </row>
        <row r="719">
          <cell r="A719">
            <v>84659900</v>
          </cell>
          <cell r="B719" t="str">
            <v>e) máquinas para copiar ou reproduzir</v>
          </cell>
        </row>
        <row r="720">
          <cell r="A720">
            <v>84659900</v>
          </cell>
          <cell r="B720" t="str">
            <v>f) moinhos para fabricação de farinha de madeira</v>
          </cell>
        </row>
        <row r="721">
          <cell r="A721">
            <v>84659900</v>
          </cell>
          <cell r="B721" t="str">
            <v>g) máquinas para fabricação de botões de madeira</v>
          </cell>
        </row>
        <row r="722">
          <cell r="A722">
            <v>84659900</v>
          </cell>
          <cell r="B722" t="str">
            <v>h) outros</v>
          </cell>
        </row>
        <row r="723">
          <cell r="A723">
            <v>84662010</v>
          </cell>
          <cell r="B723" t="str">
            <v>55.1</v>
          </cell>
          <cell r="C723" t="str">
            <v>Porta-peças, para tornos</v>
          </cell>
        </row>
        <row r="724">
          <cell r="A724">
            <v>84662010</v>
          </cell>
          <cell r="B724" t="str">
            <v>55.1</v>
          </cell>
          <cell r="C724" t="str">
            <v>Porta-peças, para tornos</v>
          </cell>
        </row>
        <row r="725">
          <cell r="A725">
            <v>84662010</v>
          </cell>
          <cell r="B725" t="str">
            <v>b.11) porta-peças para tornos</v>
          </cell>
        </row>
        <row r="726">
          <cell r="A726">
            <v>84663000</v>
          </cell>
          <cell r="B726" t="str">
            <v>55.2</v>
          </cell>
          <cell r="C726" t="str">
            <v>Dispositivos divisores e outros dispositivos especiais, para máquinas-ferramentas</v>
          </cell>
        </row>
        <row r="727">
          <cell r="A727">
            <v>84663000</v>
          </cell>
          <cell r="B727" t="str">
            <v>55.2</v>
          </cell>
          <cell r="C727" t="str">
            <v>Dispositivos divisores e outros dispositivos especiais, para máquinas-ferramentas</v>
          </cell>
        </row>
        <row r="728">
          <cell r="A728">
            <v>84663000</v>
          </cell>
          <cell r="B728" t="str">
            <v>33.01 Dispositivos copiadores</v>
          </cell>
        </row>
        <row r="729">
          <cell r="A729">
            <v>84663000</v>
          </cell>
          <cell r="B729" t="str">
            <v>33.02 Divisores de retificação</v>
          </cell>
        </row>
        <row r="730">
          <cell r="A730">
            <v>84669100</v>
          </cell>
          <cell r="B730" t="str">
            <v>55.3</v>
          </cell>
          <cell r="C730" t="str">
            <v>Outros acessórios, partes para máquinas da posição 84.64</v>
          </cell>
        </row>
        <row r="731">
          <cell r="A731">
            <v>84669100</v>
          </cell>
          <cell r="B731" t="str">
            <v>55.3</v>
          </cell>
          <cell r="C731" t="str">
            <v>Dispositivos divisores e especiais para máquinas da posição 84.64</v>
          </cell>
        </row>
        <row r="732">
          <cell r="A732">
            <v>84669100</v>
          </cell>
          <cell r="B732" t="str">
            <v>a.1) de máquinas para trabalhar produtos cerâmicos</v>
          </cell>
        </row>
        <row r="733">
          <cell r="A733">
            <v>84669100</v>
          </cell>
          <cell r="B733" t="str">
            <v>a.2) de máquinas para trabalhar concreto</v>
          </cell>
        </row>
        <row r="734">
          <cell r="A734">
            <v>84669100</v>
          </cell>
          <cell r="B734" t="str">
            <v>a.3) de máquinas para o trabalho a frio de vidro</v>
          </cell>
        </row>
        <row r="735">
          <cell r="A735">
            <v>84669100</v>
          </cell>
          <cell r="B735" t="str">
            <v>a.4) outros</v>
          </cell>
        </row>
        <row r="736">
          <cell r="A736">
            <v>84669200</v>
          </cell>
          <cell r="B736" t="str">
            <v>55.4</v>
          </cell>
          <cell r="C736" t="str">
            <v>Outros acessórios e partes Para máquinas da posição 84.65</v>
          </cell>
        </row>
        <row r="737">
          <cell r="A737">
            <v>84669200</v>
          </cell>
          <cell r="B737" t="str">
            <v>55.4</v>
          </cell>
          <cell r="C737" t="str">
            <v>Para máquinas da posição 84.65</v>
          </cell>
        </row>
        <row r="738">
          <cell r="A738">
            <v>84669200</v>
          </cell>
          <cell r="B738" t="str">
            <v>b.1) de máquinas-ferramentas capazes de efetuar diferentes tipos de operações sem troca de ferramentas</v>
          </cell>
        </row>
        <row r="739">
          <cell r="A739">
            <v>84669200</v>
          </cell>
          <cell r="B739" t="str">
            <v>b.2) de máquinas para serrar</v>
          </cell>
        </row>
        <row r="740">
          <cell r="A740">
            <v>84669200</v>
          </cell>
          <cell r="B740" t="str">
            <v>b.3) de plaina desempenadeira</v>
          </cell>
        </row>
        <row r="741">
          <cell r="A741">
            <v>84669200</v>
          </cell>
          <cell r="B741" t="str">
            <v>b.4) de outras plainas</v>
          </cell>
        </row>
        <row r="742">
          <cell r="A742">
            <v>84669200</v>
          </cell>
          <cell r="B742" t="str">
            <v>b.5) de tupias</v>
          </cell>
        </row>
        <row r="743">
          <cell r="A743">
            <v>84669200</v>
          </cell>
          <cell r="B743" t="str">
            <v>b.6) de respigadeiras, molduradeiras e talhadeiras</v>
          </cell>
        </row>
        <row r="744">
          <cell r="A744">
            <v>84669200</v>
          </cell>
          <cell r="B744" t="str">
            <v>b.7) de máquinas para furar</v>
          </cell>
        </row>
        <row r="745">
          <cell r="A745">
            <v>84669200</v>
          </cell>
          <cell r="B745" t="str">
            <v>b.8) de máquinas para desenrolar madeira</v>
          </cell>
        </row>
        <row r="746">
          <cell r="A746">
            <v>84669200</v>
          </cell>
          <cell r="B746" t="str">
            <v>b.9) de máquinas para descascar madeira</v>
          </cell>
        </row>
        <row r="747">
          <cell r="A747">
            <v>84669200</v>
          </cell>
          <cell r="B747" t="str">
            <v>b.10) de máquinas para fabricação de lã ou de palha de madeira</v>
          </cell>
        </row>
        <row r="748">
          <cell r="A748">
            <v>84669200</v>
          </cell>
          <cell r="B748" t="str">
            <v>b.12) de máquinas para copiar ou reproduzir            </v>
          </cell>
        </row>
        <row r="749">
          <cell r="A749">
            <v>84669200</v>
          </cell>
          <cell r="B749" t="str">
            <v>b.13) de tornos</v>
          </cell>
        </row>
        <row r="750">
          <cell r="A750">
            <v>84669319</v>
          </cell>
          <cell r="B750" t="str">
            <v>55.5</v>
          </cell>
          <cell r="C750" t="str">
            <v>Outros acessórios e partes para máquinas para usinagem de metais ou carbonetos metálicos da posição 84.56</v>
          </cell>
        </row>
        <row r="751">
          <cell r="A751">
            <v>84669319</v>
          </cell>
          <cell r="B751" t="str">
            <v>55.5</v>
          </cell>
          <cell r="C751" t="str">
            <v>Dispositivos divisores e especiais para máquinas para usinagem de metais ou carbonetos metálicos da posição 84.56</v>
          </cell>
        </row>
        <row r="752">
          <cell r="A752">
            <v>84669319</v>
          </cell>
          <cell r="B752" t="str">
            <v>c) de máquinas para usinagem de metais ou carbonetos metálicos da posição 8456 da NBM</v>
          </cell>
        </row>
        <row r="753">
          <cell r="A753">
            <v>84669320</v>
          </cell>
          <cell r="B753" t="str">
            <v>55.6</v>
          </cell>
          <cell r="C753" t="str">
            <v>Outros acessórios e partes  para máquinas da posição 84.57</v>
          </cell>
        </row>
        <row r="754">
          <cell r="A754">
            <v>84669320</v>
          </cell>
          <cell r="B754" t="str">
            <v>55.6</v>
          </cell>
          <cell r="C754" t="str">
            <v>Dispositivos divisores e especiais para máquinas da posição 84.57</v>
          </cell>
        </row>
        <row r="755">
          <cell r="A755">
            <v>84669320</v>
          </cell>
          <cell r="B755" t="str">
            <v>d) para máquinas da posição 8457 da NBM</v>
          </cell>
        </row>
        <row r="756">
          <cell r="A756">
            <v>84669330</v>
          </cell>
          <cell r="B756" t="str">
            <v>55.7</v>
          </cell>
          <cell r="C756" t="str">
            <v>Outros acessórios e partes  para máquinas da posição 84.58</v>
          </cell>
        </row>
        <row r="757">
          <cell r="A757">
            <v>84669330</v>
          </cell>
          <cell r="B757" t="str">
            <v>55.7</v>
          </cell>
          <cell r="C757" t="str">
            <v>Dispositivos divisores e especiais para máquinas da posição 84.58</v>
          </cell>
        </row>
        <row r="758">
          <cell r="A758">
            <v>84669330</v>
          </cell>
          <cell r="B758" t="str">
            <v>e) para máquinas da posição 8458 da NBM</v>
          </cell>
        </row>
        <row r="759">
          <cell r="A759">
            <v>84669340</v>
          </cell>
          <cell r="B759" t="str">
            <v>55.8</v>
          </cell>
          <cell r="C759" t="str">
            <v>Outros acessórios e partes  para máquinas da posição 84.59</v>
          </cell>
        </row>
        <row r="760">
          <cell r="A760">
            <v>84669340</v>
          </cell>
          <cell r="B760" t="str">
            <v>55.8</v>
          </cell>
          <cell r="C760" t="str">
            <v>Dispositivos divisores e especiais para máquinas da posição 84.59</v>
          </cell>
        </row>
        <row r="761">
          <cell r="A761">
            <v>84669340</v>
          </cell>
          <cell r="B761" t="str">
            <v>f) para máquinas da posição 8459 da NBM</v>
          </cell>
        </row>
        <row r="762">
          <cell r="A762">
            <v>84669350</v>
          </cell>
          <cell r="B762" t="str">
            <v>55.9</v>
          </cell>
          <cell r="C762" t="str">
            <v>Outros acessórios e partes  para máquinas da posição 84.60</v>
          </cell>
        </row>
        <row r="763">
          <cell r="A763">
            <v>84669350</v>
          </cell>
          <cell r="B763" t="str">
            <v>55.9</v>
          </cell>
          <cell r="C763" t="str">
            <v>Dispositivos divisores e especiais para máquinas da posição 84.60</v>
          </cell>
        </row>
        <row r="764">
          <cell r="A764">
            <v>84669350</v>
          </cell>
          <cell r="B764" t="str">
            <v>g) para máquinas da posição 8460 da NBM</v>
          </cell>
        </row>
        <row r="765">
          <cell r="A765">
            <v>84669360</v>
          </cell>
          <cell r="B765" t="str">
            <v>55.10</v>
          </cell>
          <cell r="C765" t="str">
            <v>Outros acessórios e partes  para máquinas da posição 84.61</v>
          </cell>
        </row>
        <row r="766">
          <cell r="A766">
            <v>84669360</v>
          </cell>
          <cell r="B766" t="str">
            <v>55.10</v>
          </cell>
          <cell r="C766" t="str">
            <v>Dispositivos divisores e especiais para máquinas da posição 84.61</v>
          </cell>
        </row>
        <row r="767">
          <cell r="A767">
            <v>84669360</v>
          </cell>
          <cell r="B767" t="str">
            <v>h) para máquinas da posição 8461 da NBM</v>
          </cell>
        </row>
        <row r="768">
          <cell r="A768">
            <v>84669410</v>
          </cell>
          <cell r="B768" t="str">
            <v>55.11</v>
          </cell>
          <cell r="C768" t="str">
            <v>Outros acessórios e partes  para máquinas da posição 8462.10</v>
          </cell>
        </row>
        <row r="769">
          <cell r="A769">
            <v>84669410</v>
          </cell>
          <cell r="B769" t="str">
            <v>55.11</v>
          </cell>
          <cell r="C769" t="str">
            <v>Dispositivos divisores e especiais para máquinas da posição 8462.10</v>
          </cell>
        </row>
        <row r="770">
          <cell r="A770">
            <v>84669410</v>
          </cell>
          <cell r="B770" t="str">
            <v>i.1) de máquinas (incluídas as prensas) para forjar ou estampar martelos, martelos-pilões e martinetes</v>
          </cell>
        </row>
        <row r="771">
          <cell r="A771">
            <v>84669420</v>
          </cell>
          <cell r="B771" t="str">
            <v>55.12</v>
          </cell>
          <cell r="C771" t="str">
            <v>Outros acessórios e partes  para das subposições 8462.21 ou 8462.29</v>
          </cell>
        </row>
        <row r="772">
          <cell r="A772">
            <v>84669420</v>
          </cell>
          <cell r="B772" t="str">
            <v>55.12</v>
          </cell>
          <cell r="C772" t="str">
            <v>Dispositivos divisores e especiais para das subposições 8462.21 ou 8462.29</v>
          </cell>
        </row>
        <row r="773">
          <cell r="A773">
            <v>84669420</v>
          </cell>
          <cell r="B773" t="str">
            <v>i.2) de máquinas (incluídas as prensas) para enrolar, arquear, dobrar ou endireitar</v>
          </cell>
        </row>
        <row r="774">
          <cell r="A774">
            <v>84669430</v>
          </cell>
          <cell r="B774" t="str">
            <v>55.13</v>
          </cell>
          <cell r="C774" t="str">
            <v>Outros acessórios e partes  para prensas para extrusão</v>
          </cell>
        </row>
        <row r="775">
          <cell r="A775">
            <v>84669430</v>
          </cell>
          <cell r="B775" t="str">
            <v>55.13</v>
          </cell>
          <cell r="C775" t="str">
            <v>Dispositivos divisores e especiais para prensas para extrusão</v>
          </cell>
        </row>
        <row r="776">
          <cell r="A776">
            <v>84669430</v>
          </cell>
          <cell r="B776" t="str">
            <v>i.3) de máquinas extrusoras</v>
          </cell>
        </row>
        <row r="777">
          <cell r="A777">
            <v>84669490</v>
          </cell>
          <cell r="B777" t="str">
            <v>55.14</v>
          </cell>
          <cell r="C777" t="str">
            <v>Outros acessórios e partes  para máquinas: de estirar fios ou tubos; de cisalhar (incluídas as prensas), exceto as máquinas combinadas de puncionar e cisalhar; de puncionar ou chanfrar, incluídas as máquinas combinadas de puncionar e cisalhar; de fazer roscas internas ou externas por rolagem ou laminagem; de trabalhar arames e fios de metal; de trefiladeiras manuais; estiradoras ou trefiladoras para fios; extrusoras e para outras máquinas da posição 84.63, não especificadas</v>
          </cell>
        </row>
        <row r="778">
          <cell r="A778">
            <v>84669490</v>
          </cell>
          <cell r="B778" t="str">
            <v>55.14</v>
          </cell>
          <cell r="C778" t="str">
            <v>Dispositivos divisores e especiais para máquinas: de estirar fios ou tubos; de cisalhar (incluídas as prensas), exceto as máquinas combinadas de puncionar e cisalhar; de puncionar ou chanfrar, incluídas as máquinas combinadas de puncionar e cisalhar; de fazer roscas internas ou externas por rolagem ou laminagem; de trabalhar arames e fios de metal; de trefiladeiras manuais; estiradoras ou trefiladoras para fios; extrusoras e para outras máquinas da posição 84.63, não especificadas</v>
          </cell>
        </row>
        <row r="779">
          <cell r="A779">
            <v>84669490</v>
          </cell>
          <cell r="B779" t="str">
            <v>i.4) de máquinas para estirar fios</v>
          </cell>
        </row>
        <row r="780">
          <cell r="A780">
            <v>84669490</v>
          </cell>
          <cell r="B780" t="str">
            <v>i.5) de máquinas para estirar tubos             </v>
          </cell>
        </row>
        <row r="781">
          <cell r="A781">
            <v>84669490</v>
          </cell>
          <cell r="B781" t="str">
            <v>i.6) de máquinas (incluídas as prensas) para cisalhar, exceto as máquinas combinadas de puncionar e cisalhar</v>
          </cell>
        </row>
        <row r="782">
          <cell r="A782">
            <v>84669490</v>
          </cell>
          <cell r="B782" t="str">
            <v>i.7) de máquinas (incluídas as prensas) para puncionar ou para chanfrar, incluídas as máquinas combinadas de puncionar e cisalhar</v>
          </cell>
        </row>
        <row r="783">
          <cell r="A783">
            <v>84669490</v>
          </cell>
          <cell r="B783" t="str">
            <v>i.8) de máquinas extrusoras</v>
          </cell>
        </row>
        <row r="784">
          <cell r="A784">
            <v>84669490</v>
          </cell>
          <cell r="B784" t="str">
            <v>i.9) de máquinas para fazer roscas internas ou externas por rolagem ou laminagem</v>
          </cell>
        </row>
        <row r="785">
          <cell r="A785">
            <v>84669490</v>
          </cell>
          <cell r="B785" t="str">
            <v>i.10) de máquinas para trabalhar arames e fios de metal</v>
          </cell>
        </row>
        <row r="786">
          <cell r="A786">
            <v>84669490</v>
          </cell>
          <cell r="B786" t="str">
            <v>i.11) de trefiladeiras manuais</v>
          </cell>
        </row>
        <row r="787">
          <cell r="A787">
            <v>84669490</v>
          </cell>
          <cell r="B787" t="str">
            <v>i.12) de máquinas estiradoras ou trefiladoras para fios</v>
          </cell>
        </row>
        <row r="788">
          <cell r="A788">
            <v>84669490</v>
          </cell>
          <cell r="B788" t="str">
            <v>i.13) de outras máquinas da posição 8463 da NBM, não especificadas           </v>
          </cell>
        </row>
        <row r="789">
          <cell r="A789">
            <v>84671110</v>
          </cell>
          <cell r="B789" t="str">
            <v>56.1</v>
          </cell>
          <cell r="C789" t="str">
            <v>Furadeiras</v>
          </cell>
        </row>
        <row r="790">
          <cell r="A790">
            <v>84671110</v>
          </cell>
          <cell r="B790" t="str">
            <v>34.01 Furadeiras pneumáticas, rotativas</v>
          </cell>
        </row>
        <row r="791">
          <cell r="A791">
            <v>84671190</v>
          </cell>
          <cell r="B791" t="str">
            <v>56.2</v>
          </cell>
          <cell r="C791" t="str">
            <v>Outras ferramentas pneumáticas rotativas</v>
          </cell>
        </row>
        <row r="792">
          <cell r="A792">
            <v>84671190</v>
          </cell>
          <cell r="B792" t="str">
            <v>34.02 Outras ferramentas ou máquinas-ferramentas pneumáticas</v>
          </cell>
        </row>
        <row r="793">
          <cell r="A793">
            <v>84671900</v>
          </cell>
          <cell r="B793" t="str">
            <v>56.3</v>
          </cell>
          <cell r="C793" t="str">
            <v>Outras ferramentas pneumáticas; martelos ou marteletes; pistolas de ar comprimido para lubrificação</v>
          </cell>
        </row>
        <row r="794">
          <cell r="A794">
            <v>84671900</v>
          </cell>
          <cell r="B794" t="str">
            <v>34.03 Martelos ou marteletes</v>
          </cell>
        </row>
        <row r="795">
          <cell r="A795">
            <v>84671900</v>
          </cell>
          <cell r="B795" t="str">
            <v>34.04 Pistolas de ar comprimido para lubrificação</v>
          </cell>
        </row>
        <row r="796">
          <cell r="A796">
            <v>84671900</v>
          </cell>
          <cell r="B796" t="str">
            <v>34.05 Outras</v>
          </cell>
        </row>
        <row r="797">
          <cell r="A797">
            <v>84678100</v>
          </cell>
          <cell r="B797" t="str">
            <v>56.4</v>
          </cell>
          <cell r="C797" t="str">
            <v>Serra de corrente</v>
          </cell>
        </row>
        <row r="798">
          <cell r="A798">
            <v>84678100</v>
          </cell>
          <cell r="B798">
            <v>17</v>
          </cell>
          <cell r="C798" t="str">
            <v>Moto-serras portáteis de corrente, com motor incorporado, não elétrico, de uso agrícola</v>
          </cell>
        </row>
        <row r="799">
          <cell r="A799">
            <v>84678900</v>
          </cell>
        </row>
        <row r="800">
          <cell r="A800">
            <v>84678900</v>
          </cell>
          <cell r="B800" t="str">
            <v>56.5</v>
          </cell>
          <cell r="C800" t="str">
            <v>Outras ferramentas com motor elétrico incorporado, de uso manual</v>
          </cell>
        </row>
        <row r="801">
          <cell r="A801">
            <v>84678900</v>
          </cell>
          <cell r="B801" t="str">
            <v>34.06 Outras ferramentas com motor incorporado, não elétrico</v>
          </cell>
        </row>
        <row r="802">
          <cell r="A802">
            <v>84678900</v>
          </cell>
          <cell r="B802" t="str">
            <v>14.18</v>
          </cell>
          <cell r="C802" t="str">
            <v>Derriçador manual de café – “mãozinha”</v>
          </cell>
        </row>
        <row r="803">
          <cell r="A803">
            <v>84678900</v>
          </cell>
          <cell r="B803" t="str">
            <v>14.19</v>
          </cell>
          <cell r="C803" t="str">
            <v>Roçadeiras e podadores com motor elétrico  ou  não  elétrico incorporado,  de uso manual.</v>
          </cell>
        </row>
        <row r="804">
          <cell r="A804">
            <v>84681000</v>
          </cell>
          <cell r="B804" t="str">
            <v>57.1</v>
          </cell>
          <cell r="C804" t="str">
            <v>Maçaricos de uso manual</v>
          </cell>
        </row>
        <row r="805">
          <cell r="A805">
            <v>84681000</v>
          </cell>
          <cell r="B805" t="str">
            <v>35.01 Maçaricos de uso manual   </v>
          </cell>
        </row>
        <row r="806">
          <cell r="A806">
            <v>84682000</v>
          </cell>
          <cell r="B806" t="str">
            <v>57.2</v>
          </cell>
          <cell r="C806" t="str">
            <v>Outras máquinas e aparelhos a gás para soldar matérias termo-plásticas; qualquer outro aparelho para soldar ou cortar; aparelhos manuais ou pistolas para têmpera superficial; qualquer outro aparelho para têmpera superficial</v>
          </cell>
        </row>
        <row r="807">
          <cell r="A807">
            <v>84682000</v>
          </cell>
          <cell r="B807" t="str">
            <v>a) para soldar matérias termo-plásticas</v>
          </cell>
        </row>
        <row r="808">
          <cell r="A808">
            <v>84682000</v>
          </cell>
          <cell r="B808" t="str">
            <v>b) qualquer outro para soldar ou cortar</v>
          </cell>
        </row>
        <row r="809">
          <cell r="A809">
            <v>84682000</v>
          </cell>
          <cell r="B809" t="str">
            <v>c) aparelhos manuais ou pistolas para têmpera superficial</v>
          </cell>
        </row>
        <row r="810">
          <cell r="A810">
            <v>84682000</v>
          </cell>
          <cell r="B810" t="str">
            <v>d) qualquer outro para têmpera superficial</v>
          </cell>
        </row>
        <row r="811">
          <cell r="A811">
            <v>84688010</v>
          </cell>
          <cell r="B811" t="str">
            <v>57.3</v>
          </cell>
          <cell r="C811" t="str">
            <v>Outras máquinas e aparelhos para soldar por fricção</v>
          </cell>
        </row>
        <row r="812">
          <cell r="A812">
            <v>84688010</v>
          </cell>
          <cell r="B812" t="str">
            <v>e) outras máquinas e aparelhos para soldar por fricção</v>
          </cell>
        </row>
        <row r="813">
          <cell r="A813">
            <v>84688090</v>
          </cell>
          <cell r="B813" t="str">
            <v>57.4</v>
          </cell>
          <cell r="C813" t="str">
            <v>Outras máquinas e aparelhos para soldar</v>
          </cell>
        </row>
        <row r="814">
          <cell r="A814">
            <v>84688090</v>
          </cell>
          <cell r="B814" t="str">
            <v>f) outros</v>
          </cell>
        </row>
        <row r="815">
          <cell r="A815">
            <v>84741000</v>
          </cell>
          <cell r="B815" t="str">
            <v>58.1</v>
          </cell>
          <cell r="C815" t="str">
            <v>Máquinas e aparelhos para selecionar, peneirar, separar ou lavar</v>
          </cell>
        </row>
        <row r="816">
          <cell r="A816">
            <v>84741000</v>
          </cell>
          <cell r="B816" t="str">
            <v>36.01 Máquinas e aparelhos para selecionar, peneirar, separar ou lavar</v>
          </cell>
        </row>
        <row r="817">
          <cell r="A817">
            <v>84742010</v>
          </cell>
          <cell r="B817" t="str">
            <v>58.2</v>
          </cell>
          <cell r="C817" t="str">
            <v>Máquinas e aparelhos para esmagar, moer ou pulverizar, de bolas</v>
          </cell>
        </row>
        <row r="818">
          <cell r="A818">
            <v>84742090</v>
          </cell>
          <cell r="B818" t="str">
            <v>58.3</v>
          </cell>
          <cell r="C818" t="str">
            <v>Outras máquinas e aparelhos para esmagar, moer ou pulverizar</v>
          </cell>
        </row>
        <row r="819">
          <cell r="A819">
            <v>84743100</v>
          </cell>
          <cell r="B819" t="str">
            <v>58.4</v>
          </cell>
          <cell r="C819" t="str">
            <v>Betoneiras e aparelhos para amassar cimento</v>
          </cell>
        </row>
        <row r="820">
          <cell r="A820">
            <v>84743100</v>
          </cell>
          <cell r="B820" t="str">
            <v>a) betoneiras e aparelhos para amassar cimento</v>
          </cell>
        </row>
        <row r="821">
          <cell r="A821">
            <v>84743200</v>
          </cell>
          <cell r="B821" t="str">
            <v>58.5</v>
          </cell>
          <cell r="C821" t="str">
            <v>Máquinas para misturar matérias minerais com betume</v>
          </cell>
        </row>
        <row r="822">
          <cell r="A822">
            <v>84743200</v>
          </cell>
          <cell r="B822" t="str">
            <v>b) máquinas para misturar matérias minerais com betume</v>
          </cell>
        </row>
        <row r="823">
          <cell r="A823">
            <v>84743900</v>
          </cell>
          <cell r="B823" t="str">
            <v>58.6</v>
          </cell>
          <cell r="C823" t="str">
            <v>Outras máquinas e aparelhos para misturar ou amassar</v>
          </cell>
        </row>
        <row r="824">
          <cell r="A824">
            <v>84743900</v>
          </cell>
          <cell r="B824" t="str">
            <v>c) outras              </v>
          </cell>
        </row>
        <row r="825">
          <cell r="A825">
            <v>84748010</v>
          </cell>
          <cell r="B825" t="str">
            <v>58.7</v>
          </cell>
          <cell r="C825" t="str">
            <v>Outras máquinas e aparelhos para fabricação de moldes de areia para fundição</v>
          </cell>
        </row>
        <row r="826">
          <cell r="A826">
            <v>84748010</v>
          </cell>
          <cell r="B826" t="str">
            <v>36.06 Máquinas de fazer molde de areia para fundição</v>
          </cell>
        </row>
        <row r="827">
          <cell r="A827">
            <v>84748090</v>
          </cell>
          <cell r="B827" t="str">
            <v>58.8</v>
          </cell>
          <cell r="C827" t="str">
            <v>Outras máquinas e aparelhos para selecionar, peneirar, separar, lavar, esmagar, moer, misturar ou amassar terras, pedras, minérios ou outras substâncias minerais sólidas; máquinas para fabricar tijolos</v>
          </cell>
        </row>
        <row r="828">
          <cell r="A828">
            <v>84748090</v>
          </cell>
          <cell r="B828" t="str">
            <v>36.04 Máquinas vibratórias para fabricação de elementos pré-moldados de cimento ou concreto</v>
          </cell>
        </row>
        <row r="829">
          <cell r="A829">
            <v>84748090</v>
          </cell>
          <cell r="B829" t="str">
            <v>36.05 Máquinas para fabricar tijolos</v>
          </cell>
        </row>
        <row r="830">
          <cell r="A830">
            <v>84748090</v>
          </cell>
          <cell r="B830" t="str">
            <v>36.07 Outras</v>
          </cell>
        </row>
        <row r="831">
          <cell r="A831">
            <v>84751000</v>
          </cell>
          <cell r="B831" t="str">
            <v>59.1</v>
          </cell>
          <cell r="C831" t="str">
            <v>Máquinas para montagem de lâmpadas, tubos ou válvulas, elétricos ou eletrônicos, ou de lâmpadas de luz relâmpago ('flash'), que tenham invólucro de vidro</v>
          </cell>
        </row>
        <row r="832">
          <cell r="A832">
            <v>84751000</v>
          </cell>
          <cell r="B832" t="str">
            <v>37.01 Máquinas para montagem de lâmpadas, tubos ou válvulas, elétricos ou eletrônicos, ou de lâmpadas de luz relâmpago ("flash") que tenham invólucro de vidro</v>
          </cell>
        </row>
        <row r="833">
          <cell r="A833">
            <v>84752100</v>
          </cell>
          <cell r="B833" t="str">
            <v>59.2</v>
          </cell>
          <cell r="C833" t="str">
            <v>Máquinas para fabricação de fibras ópticas e de seus esboços</v>
          </cell>
        </row>
        <row r="834">
          <cell r="A834">
            <v>84752910</v>
          </cell>
          <cell r="B834" t="str">
            <v>59.3</v>
          </cell>
          <cell r="C834" t="str">
            <v>Outra máquinas para fabricação de recipientes da posição 70.10, exceto ampolas</v>
          </cell>
        </row>
        <row r="835">
          <cell r="A835">
            <v>84752990</v>
          </cell>
          <cell r="B835" t="str">
            <v>59.4</v>
          </cell>
          <cell r="C835" t="str">
            <v>Outras máquinas para fabricação ou trabalho a quente do vidro ou das suas obras; máquinas para moldagem de lâmpadas, válvulas e semelhantes</v>
          </cell>
        </row>
        <row r="836">
          <cell r="A836">
            <v>84752990</v>
          </cell>
          <cell r="B836" t="str">
            <v>37.03 Máquinas para moldagem de lâmpadas, válvulas e semelhantes          </v>
          </cell>
        </row>
        <row r="837">
          <cell r="A837">
            <v>84771011</v>
          </cell>
          <cell r="B837" t="str">
            <v>60.1</v>
          </cell>
          <cell r="C837" t="str">
            <v>Monocolor, para materiais termoplásticos, com capacidade de injeção inferior ou igual a 5.000g e força de fechamento inferior ou igual a 12.000kN</v>
          </cell>
        </row>
        <row r="838">
          <cell r="A838">
            <v>84771019</v>
          </cell>
          <cell r="B838" t="str">
            <v>60.2</v>
          </cell>
          <cell r="C838" t="str">
            <v>Outras máquinas de moldar por injeção, horizontais, de comando numérico</v>
          </cell>
        </row>
        <row r="839">
          <cell r="A839">
            <v>84771021</v>
          </cell>
          <cell r="B839" t="str">
            <v>60.3</v>
          </cell>
          <cell r="C839" t="str">
            <v>Monocolor, para materiais termoplásticos, com capacidade de injeção inferior ou igual a 5.000g e força de fechamento inferior ou igual a 12.000kN</v>
          </cell>
        </row>
        <row r="840">
          <cell r="A840">
            <v>84771029</v>
          </cell>
          <cell r="B840" t="str">
            <v>60.4</v>
          </cell>
          <cell r="C840" t="str">
            <v>Outras máquinas de moldar por injeção, horizontais</v>
          </cell>
        </row>
        <row r="841">
          <cell r="A841">
            <v>84771091</v>
          </cell>
          <cell r="B841" t="str">
            <v>60.5</v>
          </cell>
          <cell r="C841" t="str">
            <v>Outras máquinas de moldar por injeção, de comando numérico</v>
          </cell>
        </row>
        <row r="842">
          <cell r="A842">
            <v>84771099</v>
          </cell>
          <cell r="B842" t="str">
            <v>60.6</v>
          </cell>
          <cell r="C842" t="str">
            <v>Outras máquinas de moldar por injeção</v>
          </cell>
        </row>
        <row r="843">
          <cell r="A843">
            <v>84772010</v>
          </cell>
          <cell r="B843" t="str">
            <v>60.7</v>
          </cell>
          <cell r="C843" t="str">
            <v>Extrusoras, para materiais termoplásticos, com diâmetro da rosca inferior ou igual a 300mm</v>
          </cell>
        </row>
        <row r="844">
          <cell r="A844">
            <v>84772090</v>
          </cell>
          <cell r="B844" t="str">
            <v>60.8</v>
          </cell>
          <cell r="C844" t="str">
            <v>Outras extrusoras</v>
          </cell>
        </row>
        <row r="845">
          <cell r="A845">
            <v>84773010</v>
          </cell>
          <cell r="B845" t="str">
            <v>60.9</v>
          </cell>
          <cell r="C845" t="str">
            <v>Máquinas de moldar por insuflação para fabricação de recipientes termoplásticos de capacidade inferior ou igual a 5 litros, com uma produção inferior ou igual a 1.000 unidades por hora, referente a recipiente de 1 litro</v>
          </cell>
        </row>
        <row r="846">
          <cell r="A846">
            <v>84773090</v>
          </cell>
          <cell r="B846" t="str">
            <v>60.10</v>
          </cell>
          <cell r="C846" t="str">
            <v>Outras máquinas de moldar por insuflação</v>
          </cell>
        </row>
        <row r="847">
          <cell r="A847">
            <v>84774010</v>
          </cell>
          <cell r="B847" t="str">
            <v>60.11</v>
          </cell>
          <cell r="C847" t="str">
            <v>Máquina de moldar a vácuo poliestireno expandido (EPS) ou polipropileno expandido (EPP)</v>
          </cell>
        </row>
        <row r="848">
          <cell r="A848">
            <v>84774090</v>
          </cell>
          <cell r="B848" t="str">
            <v>60.12</v>
          </cell>
          <cell r="C848" t="str">
            <v>Outras máquinas de moldar a vácuo e outras máquinas de termoformar</v>
          </cell>
        </row>
        <row r="849">
          <cell r="A849">
            <v>84775100</v>
          </cell>
          <cell r="B849" t="str">
            <v>60.13</v>
          </cell>
          <cell r="C849" t="str">
            <v>Máquina para moldar ou recauchutar pneumáticos ou para moldar ou dar forma a câmaras-de-ar</v>
          </cell>
        </row>
        <row r="850">
          <cell r="A850">
            <v>84775100</v>
          </cell>
          <cell r="B850" t="str">
            <v>38.05 Outras máquinas e aparelhos para moldar ou recauchutar pneumáticos ou para moldar ou dar forma a câmaras de ar         </v>
          </cell>
        </row>
        <row r="851">
          <cell r="A851">
            <v>84775911</v>
          </cell>
          <cell r="B851" t="str">
            <v>60.14</v>
          </cell>
          <cell r="C851" t="str">
            <v>Prensa com capacidade inferior ou igual a 30.000kN</v>
          </cell>
        </row>
        <row r="852">
          <cell r="A852">
            <v>84775919</v>
          </cell>
          <cell r="B852" t="str">
            <v>60.15</v>
          </cell>
          <cell r="C852" t="str">
            <v>Outras prensas</v>
          </cell>
        </row>
        <row r="853">
          <cell r="A853">
            <v>84775990</v>
          </cell>
          <cell r="B853" t="str">
            <v>60.16</v>
          </cell>
          <cell r="C853" t="str">
            <v>Outras máquinas e aparelhos para moldar ou dar forma</v>
          </cell>
        </row>
        <row r="854">
          <cell r="A854">
            <v>84775990</v>
          </cell>
          <cell r="B854" t="str">
            <v>38.07 Outras       </v>
          </cell>
        </row>
        <row r="855">
          <cell r="A855">
            <v>84778010</v>
          </cell>
          <cell r="B855" t="str">
            <v>60.17</v>
          </cell>
          <cell r="C855" t="str">
            <v>Máquina de unir lâminas de borracha entre si ou com tecidos com borracha, para fabricação de pneumáticos</v>
          </cell>
        </row>
        <row r="856">
          <cell r="A856">
            <v>84778090</v>
          </cell>
          <cell r="B856" t="str">
            <v>60.18</v>
          </cell>
          <cell r="C856" t="str">
            <v>Outras máquinas e aparelhos para trabalhar borracha ou plásticos ou para fabricação de produtos dessas matérias</v>
          </cell>
        </row>
        <row r="857">
          <cell r="A857">
            <v>84781090</v>
          </cell>
          <cell r="B857">
            <v>61</v>
          </cell>
          <cell r="C857" t="str">
            <v>Outras máquinas e aparelhos para preparar ou transformar tabaco; máquinas para fabricar cigarros, charutos, cigarrilhas e semelhantes; máquinas debulhadoras de tabaco em folha; máquinas separadoras lineares de tabaco em folha; máquinas classificadoras de lâmina de tabaco em folhas; distribuidora tipo "Splitter" para tabaco em folha; cilindros condicionados de tabaco em folha; cilindros rotativos com peneiras para tabaco em folha</v>
          </cell>
        </row>
        <row r="858">
          <cell r="A858">
            <v>84781090</v>
          </cell>
          <cell r="B858" t="str">
            <v>39.01 Máquinas para fabricar cigarros, charutos, cigarrilhas e semelhantes</v>
          </cell>
        </row>
        <row r="859">
          <cell r="A859">
            <v>84781090</v>
          </cell>
          <cell r="B859" t="str">
            <v>39.02 Máquinas debulhadoras de tabaco em folha </v>
          </cell>
        </row>
        <row r="860">
          <cell r="A860">
            <v>84781090</v>
          </cell>
          <cell r="B860" t="str">
            <v>39.03 Máquinas separadoras lineares de tabaco em folha   </v>
          </cell>
        </row>
        <row r="861">
          <cell r="A861">
            <v>84781090</v>
          </cell>
          <cell r="B861" t="str">
            <v>39.04 Máquinas classificadoras de lâmina de tabaco em folhas        </v>
          </cell>
        </row>
        <row r="862">
          <cell r="A862">
            <v>84781090</v>
          </cell>
          <cell r="B862" t="str">
            <v>39.05 Distribuidora tipo "Splitter" para tabaco em folha          </v>
          </cell>
        </row>
        <row r="863">
          <cell r="A863">
            <v>84781090</v>
          </cell>
          <cell r="B863" t="str">
            <v>39.06 Cilindros condicionados de tabaco em folha </v>
          </cell>
        </row>
        <row r="864">
          <cell r="A864">
            <v>84781090</v>
          </cell>
          <cell r="B864" t="str">
            <v>39.07 Cilindros rotativos com peneiras para tabaco em folha              </v>
          </cell>
        </row>
        <row r="865">
          <cell r="A865">
            <v>84792000</v>
          </cell>
          <cell r="B865" t="str">
            <v>62.1</v>
          </cell>
          <cell r="C865" t="str">
            <v>Máquinas e aparelhos para extração ou preparação de óleos ou gorduras vegetais fixos ou de óleos ou gorduras animais</v>
          </cell>
        </row>
        <row r="866">
          <cell r="A866">
            <v>84792000</v>
          </cell>
          <cell r="B866" t="str">
            <v>40.01 Máquinas e aparelhos para extração mecânica ou química de óleo ou gordura animal ou vegetal            </v>
          </cell>
        </row>
        <row r="867">
          <cell r="A867">
            <v>84792000</v>
          </cell>
          <cell r="B867" t="str">
            <v>40.02 Máquinas e aparelhos para refinação de óleo ou gordura animal ou vegetal</v>
          </cell>
        </row>
        <row r="868">
          <cell r="A868">
            <v>84793000</v>
          </cell>
          <cell r="B868" t="str">
            <v>62.2</v>
          </cell>
          <cell r="C868" t="str">
            <v>Prensas para fabricação de painéis de partículas, de fibras de madeira ou de outras matérias lenhosas, e outras máquinas e aparelhos para tratamento de madeira ou de cortiça</v>
          </cell>
        </row>
        <row r="869">
          <cell r="A869">
            <v>84793000</v>
          </cell>
          <cell r="B869" t="str">
            <v>40.03 Prensas para fabricação de painéis de partículas, de fibras de madeira ou de outras matérias lenhosas, e outras máquinas e aparelhos para tratamento de madeira ou de cortiça   </v>
          </cell>
        </row>
        <row r="870">
          <cell r="A870">
            <v>84794000</v>
          </cell>
          <cell r="B870" t="str">
            <v>62.3</v>
          </cell>
          <cell r="C870" t="str">
            <v>Máquinas para fabricação de cordas ou cabos</v>
          </cell>
        </row>
        <row r="871">
          <cell r="A871">
            <v>84794000</v>
          </cell>
          <cell r="B871" t="str">
            <v>40.04 Máquinas para fabricação de cordas ou cabos</v>
          </cell>
        </row>
        <row r="872">
          <cell r="A872">
            <v>84798110</v>
          </cell>
          <cell r="B872" t="str">
            <v>62.4</v>
          </cell>
          <cell r="C872" t="str">
            <v>Diferenciadores das tensões de tração de entrada e saída da chapa, em instalações de galvanoplastia</v>
          </cell>
        </row>
        <row r="873">
          <cell r="A873">
            <v>84798190</v>
          </cell>
          <cell r="B873" t="str">
            <v>62.5</v>
          </cell>
          <cell r="C873" t="str">
            <v>Outras máquinas e aparelhos para tratamento de metais, incluídas as bobinadoras para enrolamentos elétricos</v>
          </cell>
        </row>
        <row r="874">
          <cell r="A874">
            <v>84798922</v>
          </cell>
          <cell r="B874" t="str">
            <v>62.6</v>
          </cell>
          <cell r="C874" t="str">
            <v>Máquinas e aparelhos para fabricação de pincéis, brochas ou escovas</v>
          </cell>
        </row>
        <row r="875">
          <cell r="A875">
            <v>84798922</v>
          </cell>
          <cell r="B875" t="str">
            <v>40.06 Máquinas e aparelhos para fabricar pincéis, brochas e escovas</v>
          </cell>
        </row>
        <row r="876">
          <cell r="A876">
            <v>84798940</v>
          </cell>
          <cell r="B876" t="str">
            <v>2.4</v>
          </cell>
          <cell r="C876" t="str">
            <v>Silos metálicos para cereais, fixos (não transportáveis), incluídas as baterias, com mecanismos elevadores ou extratores incorporados</v>
          </cell>
        </row>
        <row r="877">
          <cell r="A877">
            <v>84798999</v>
          </cell>
          <cell r="B877" t="str">
            <v>62.7</v>
          </cell>
          <cell r="C877" t="str">
            <v>Outras máquinas e aparelhos; packer (obturador)</v>
          </cell>
        </row>
        <row r="878">
          <cell r="A878">
            <v>84798999</v>
          </cell>
          <cell r="B878" t="str">
            <v>Packer (obturador)</v>
          </cell>
        </row>
        <row r="879">
          <cell r="A879">
            <v>84798999</v>
          </cell>
          <cell r="B879" t="str">
            <v>40.07 Outras máquinas e aparelhos</v>
          </cell>
        </row>
        <row r="880">
          <cell r="A880">
            <v>84801000</v>
          </cell>
          <cell r="B880" t="str">
            <v>63.1</v>
          </cell>
          <cell r="C880" t="str">
            <v>Caixas de fundição</v>
          </cell>
        </row>
        <row r="881">
          <cell r="A881">
            <v>84801000</v>
          </cell>
          <cell r="B881" t="str">
            <v>41.01 Caixas de fundição</v>
          </cell>
        </row>
        <row r="882">
          <cell r="A882">
            <v>84803000</v>
          </cell>
          <cell r="B882" t="str">
            <v>63.2</v>
          </cell>
          <cell r="C882" t="str">
            <v>Modelos para moldes: de madeira, de alumínio, de ferro, ferro fundido ou aço, de cobre, bronze ou latão, de níquel, de chumbo, de zinco, outros</v>
          </cell>
        </row>
        <row r="883">
          <cell r="A883">
            <v>84803000</v>
          </cell>
          <cell r="B883" t="str">
            <v>a) de madeira     </v>
          </cell>
        </row>
        <row r="884">
          <cell r="A884">
            <v>84803000</v>
          </cell>
          <cell r="B884" t="str">
            <v>b) de alumínio    </v>
          </cell>
        </row>
        <row r="885">
          <cell r="A885">
            <v>84803000</v>
          </cell>
          <cell r="B885" t="str">
            <v>c) outros              </v>
          </cell>
        </row>
        <row r="886">
          <cell r="A886">
            <v>84803000</v>
          </cell>
          <cell r="B886" t="str">
            <v>d) de ferro, ferro fundido ou aço     </v>
          </cell>
        </row>
        <row r="887">
          <cell r="A887">
            <v>84803000</v>
          </cell>
          <cell r="B887" t="str">
            <v>e) de cobre, bronze ou latão           </v>
          </cell>
        </row>
        <row r="888">
          <cell r="A888">
            <v>84803000</v>
          </cell>
          <cell r="B888" t="str">
            <v>f) de níquel          </v>
          </cell>
        </row>
        <row r="889">
          <cell r="A889">
            <v>84803000</v>
          </cell>
          <cell r="B889" t="str">
            <v>g) de chumbo     </v>
          </cell>
        </row>
        <row r="890">
          <cell r="A890">
            <v>84803000</v>
          </cell>
          <cell r="B890" t="str">
            <v>h) de zinco           </v>
          </cell>
        </row>
        <row r="891">
          <cell r="A891">
            <v>84804100</v>
          </cell>
          <cell r="B891" t="str">
            <v>63.3</v>
          </cell>
          <cell r="C891" t="str">
            <v>Moldes para metais ou carbonetos metálicos, para moldagem por injeção ou por compressão</v>
          </cell>
        </row>
        <row r="892">
          <cell r="A892">
            <v>84804910</v>
          </cell>
          <cell r="B892" t="str">
            <v>63.4</v>
          </cell>
          <cell r="C892" t="str">
            <v>Coquilhas</v>
          </cell>
        </row>
        <row r="893">
          <cell r="A893">
            <v>84804990</v>
          </cell>
          <cell r="B893" t="str">
            <v>63.5</v>
          </cell>
          <cell r="C893" t="str">
            <v>Outros moldes para metais ou carbonetos metálicos; moldes de tipografia</v>
          </cell>
        </row>
        <row r="894">
          <cell r="A894">
            <v>84805000</v>
          </cell>
          <cell r="B894" t="str">
            <v>63.6</v>
          </cell>
          <cell r="C894" t="str">
            <v>Moldes para vidro</v>
          </cell>
        </row>
        <row r="895">
          <cell r="A895">
            <v>84805000</v>
          </cell>
          <cell r="B895" t="str">
            <v>41.04 Moldes para vidro  </v>
          </cell>
        </row>
        <row r="896">
          <cell r="A896">
            <v>84806000</v>
          </cell>
          <cell r="B896" t="str">
            <v>63.7</v>
          </cell>
          <cell r="C896" t="str">
            <v>Moldes para matérias minerais</v>
          </cell>
        </row>
        <row r="897">
          <cell r="A897">
            <v>84806000</v>
          </cell>
          <cell r="B897" t="str">
            <v>41.05 Moldes para matérias minerais         </v>
          </cell>
        </row>
        <row r="898">
          <cell r="A898">
            <v>84807100</v>
          </cell>
          <cell r="B898" t="str">
            <v>63.8</v>
          </cell>
          <cell r="C898" t="str">
            <v>Moldes para borracha ou plásticos, para moldagem por injeção ou por compressão</v>
          </cell>
        </row>
        <row r="899">
          <cell r="A899">
            <v>84807100</v>
          </cell>
          <cell r="B899" t="str">
            <v>a) para moldagem por injeção ou por compressão </v>
          </cell>
        </row>
        <row r="900">
          <cell r="A900">
            <v>84807900</v>
          </cell>
          <cell r="B900" t="str">
            <v>63.9</v>
          </cell>
          <cell r="C900" t="str">
            <v>Outros moldes para borracha ou plásticos</v>
          </cell>
        </row>
        <row r="901">
          <cell r="A901">
            <v>84807900</v>
          </cell>
          <cell r="B901" t="str">
            <v>b) outros              </v>
          </cell>
        </row>
        <row r="902">
          <cell r="A902">
            <v>84818093</v>
          </cell>
          <cell r="B902" t="str">
            <v>64.1</v>
          </cell>
          <cell r="C902" t="str">
            <v>Válvulas tipo gaveta</v>
          </cell>
        </row>
        <row r="903">
          <cell r="A903">
            <v>84818093</v>
          </cell>
          <cell r="B903" t="str">
            <v>                               Manifold e válvula tipo gaveta</v>
          </cell>
        </row>
        <row r="904">
          <cell r="A904">
            <v>84818095</v>
          </cell>
          <cell r="B904" t="str">
            <v>64.2</v>
          </cell>
          <cell r="C904" t="str">
            <v>Válvulas tipo esfera</v>
          </cell>
        </row>
        <row r="905">
          <cell r="A905">
            <v>84818095</v>
          </cell>
          <cell r="B905" t="str">
            <v>                               Válvula tipo esfera</v>
          </cell>
        </row>
        <row r="906">
          <cell r="A906">
            <v>84818097</v>
          </cell>
          <cell r="B906" t="str">
            <v>64.3</v>
          </cell>
          <cell r="C906" t="str">
            <v>Válvulas tipo borboleta</v>
          </cell>
        </row>
        <row r="907">
          <cell r="A907">
            <v>84818097</v>
          </cell>
          <cell r="B907" t="str">
            <v>                               Válvula tipo borboleta</v>
          </cell>
        </row>
        <row r="908">
          <cell r="A908">
            <v>84818099</v>
          </cell>
          <cell r="B908" t="str">
            <v>64.4</v>
          </cell>
          <cell r="C908" t="str">
            <v>Outros dispositivos para canalizações, caldeiras, reservatórios, cubas e outros recipientes; árvore de natal</v>
          </cell>
        </row>
        <row r="909">
          <cell r="A909">
            <v>84818099</v>
          </cell>
          <cell r="B909" t="str">
            <v>Válvula</v>
          </cell>
        </row>
        <row r="910">
          <cell r="A910">
            <v>84818099</v>
          </cell>
          <cell r="B910" t="str">
            <v>                               Árvore de natal</v>
          </cell>
        </row>
        <row r="911">
          <cell r="A911">
            <v>84834010</v>
          </cell>
          <cell r="B911" t="str">
            <v>65.1</v>
          </cell>
          <cell r="C911" t="str">
            <v>Caixas de transmissão, redutores, multiplicadores e variadores de velocidade, incluídos os conversores de torques</v>
          </cell>
        </row>
        <row r="912">
          <cell r="A912">
            <v>84834010</v>
          </cell>
          <cell r="B912" t="str">
            <v>IX</v>
          </cell>
          <cell r="C912" t="str">
            <v>Tesoura rotativa “flving shear”</v>
          </cell>
        </row>
        <row r="913">
          <cell r="A913">
            <v>84834010</v>
          </cell>
          <cell r="B913" t="str">
            <v>X</v>
          </cell>
          <cell r="C913" t="str">
            <v>Redutor de velocidade, caixa de pinhões (redutor com saída de 2 ou 3 eixos) e redutor combinado com caixa de pinhões destinados para gaiolas de laminação</v>
          </cell>
        </row>
        <row r="914">
          <cell r="A914">
            <v>84834090</v>
          </cell>
          <cell r="B914" t="str">
            <v>65.2</v>
          </cell>
          <cell r="C914" t="str">
            <v>Outros eixos de esferas ou de roletes; engrenagens e rodas de fricção</v>
          </cell>
        </row>
        <row r="915">
          <cell r="A915">
            <v>85044010</v>
          </cell>
          <cell r="B915" t="str">
            <v>66.1</v>
          </cell>
          <cell r="C915" t="str">
            <v>Carregadores de acumuladores</v>
          </cell>
        </row>
        <row r="916">
          <cell r="A916">
            <v>85044010</v>
          </cell>
          <cell r="B916" t="str">
            <v>XI</v>
          </cell>
          <cell r="C916" t="str">
            <v>Acionamento eletrônico de gaiolas</v>
          </cell>
        </row>
        <row r="917">
          <cell r="A917">
            <v>85044010</v>
          </cell>
          <cell r="B917" t="str">
            <v>XII</v>
          </cell>
          <cell r="C917" t="str">
            <v>Conversor e retificador para laminação e trefiladeiras</v>
          </cell>
        </row>
        <row r="918">
          <cell r="A918">
            <v>85044010</v>
          </cell>
          <cell r="B918" t="str">
            <v>XIII</v>
          </cell>
          <cell r="C918" t="str">
            <v>Inversores digital para variação de rotação de motores elétricos em laminadores e trefiladeiras</v>
          </cell>
        </row>
        <row r="919">
          <cell r="A919">
            <v>85044090</v>
          </cell>
          <cell r="B919" t="str">
            <v>66.2</v>
          </cell>
          <cell r="C919" t="str">
            <v>Acionamento eletrônico de gaiolas; conversor e retificador para laminação e trefiladeiras; inversores digital para variação de rotação de motores elétricos em laminadores e trefiladeiras</v>
          </cell>
        </row>
        <row r="920">
          <cell r="A920">
            <v>85141010</v>
          </cell>
          <cell r="B920" t="str">
            <v>67.1</v>
          </cell>
          <cell r="C920" t="str">
            <v>Fornos de resistência, de aquecimento indireto, industriais</v>
          </cell>
        </row>
        <row r="921">
          <cell r="A921">
            <v>85141010</v>
          </cell>
          <cell r="B921" t="str">
            <v>42.01 Fornos industriais de resistência (de aquecimento indireto)     </v>
          </cell>
        </row>
        <row r="922">
          <cell r="A922">
            <v>85142011</v>
          </cell>
          <cell r="B922" t="str">
            <v>67.2</v>
          </cell>
          <cell r="C922" t="str">
            <v>Fornos que funcionam por indução, industriais</v>
          </cell>
        </row>
        <row r="923">
          <cell r="A923">
            <v>85142011</v>
          </cell>
          <cell r="B923" t="str">
            <v>42.02 Fornos industriais por indução          </v>
          </cell>
        </row>
        <row r="924">
          <cell r="A924">
            <v>85142020</v>
          </cell>
          <cell r="B924" t="str">
            <v>67.3</v>
          </cell>
          <cell r="C924" t="str">
            <v>Fornos que funcionam por perdas dielétricas</v>
          </cell>
        </row>
        <row r="925">
          <cell r="A925">
            <v>85142020</v>
          </cell>
          <cell r="B925" t="str">
            <v>42.03 Fornos industriais de aquecimento por perdas dielétricas        </v>
          </cell>
        </row>
        <row r="926">
          <cell r="A926">
            <v>85143011</v>
          </cell>
          <cell r="B926" t="str">
            <v>67.4</v>
          </cell>
          <cell r="C926" t="str">
            <v>Fornos de resistência, de aquecimento direto, industriais</v>
          </cell>
        </row>
        <row r="927">
          <cell r="A927">
            <v>85143021</v>
          </cell>
          <cell r="B927" t="str">
            <v>67.5</v>
          </cell>
          <cell r="C927" t="str">
            <v>Fornos de arco voltaico, industriais</v>
          </cell>
        </row>
        <row r="928">
          <cell r="A928">
            <v>85143090</v>
          </cell>
          <cell r="B928" t="str">
            <v>67.6</v>
          </cell>
          <cell r="C928" t="str">
            <v>Outros fornos elétricos industriais; fornos industriais de banho; fornos industriais de raios infra-vermelhos</v>
          </cell>
        </row>
        <row r="929">
          <cell r="A929">
            <v>85143090</v>
          </cell>
          <cell r="B929" t="str">
            <v>42.05 Fornos industriais de banho              </v>
          </cell>
        </row>
        <row r="930">
          <cell r="A930">
            <v>85143090</v>
          </cell>
          <cell r="B930" t="str">
            <v>42.07 Fornos industriais de raios infra-vermelhos   </v>
          </cell>
        </row>
        <row r="931">
          <cell r="A931">
            <v>85149000</v>
          </cell>
          <cell r="B931" t="str">
            <v>67.7</v>
          </cell>
          <cell r="C931" t="str">
            <v>Partes e peças para fornos industriais; controlador eletrônico para forno à arco; estrutura metálica para forno à arco (superestrutura); braços de suporte de eletrodos para forno à arco com sistema de fixação e abertura por cilindros hidráulicos/molas pratos</v>
          </cell>
        </row>
        <row r="932">
          <cell r="A932">
            <v>85149000</v>
          </cell>
          <cell r="B932" t="str">
            <v>XIV</v>
          </cell>
          <cell r="C932" t="str">
            <v>Controlador eletrônico para forno à arco</v>
          </cell>
        </row>
        <row r="933">
          <cell r="A933">
            <v>85149000</v>
          </cell>
          <cell r="B933" t="str">
            <v>XV</v>
          </cell>
          <cell r="C933" t="str">
            <v>Estrutura metálica para forno à arco (superestrutura)</v>
          </cell>
        </row>
        <row r="934">
          <cell r="A934">
            <v>85149000</v>
          </cell>
          <cell r="B934" t="str">
            <v>XVI</v>
          </cell>
          <cell r="C934" t="str">
            <v>Braços de suporte de eletrodos para forno à arco com sistema de fixação e abertura por cilindros hidráulicos/molas pratos</v>
          </cell>
        </row>
        <row r="935">
          <cell r="A935">
            <v>85152100</v>
          </cell>
          <cell r="B935" t="str">
            <v>68.1</v>
          </cell>
          <cell r="C935" t="str">
            <v>Máquinas e aparelhos para soldar metais por resistência Inteira ou parcialmente automáticos</v>
          </cell>
        </row>
        <row r="936">
          <cell r="A936">
            <v>85152100</v>
          </cell>
          <cell r="B936" t="str">
            <v>43.05 Máquina de soldar telas de aço         </v>
          </cell>
        </row>
        <row r="937">
          <cell r="A937">
            <v>85153110</v>
          </cell>
          <cell r="B937" t="str">
            <v>68.2</v>
          </cell>
          <cell r="C937" t="str">
            <v>Robôs para soldar, por arco, em atmosfera inerte (MIG -'Metal Inert Gas') ou atmosfera ativa (MAG -'Metal Active Gas'), de comando numérico</v>
          </cell>
        </row>
        <row r="938">
          <cell r="A938">
            <v>85153190</v>
          </cell>
          <cell r="B938" t="str">
            <v>68.3</v>
          </cell>
          <cell r="C938" t="str">
            <v>Outras máquinas e aparelhos para soldar metais por arco ou jato de plasma, inteira ou parcialmente automáticos</v>
          </cell>
        </row>
        <row r="939">
          <cell r="A939">
            <v>85153900</v>
          </cell>
          <cell r="B939" t="str">
            <v>68.4</v>
          </cell>
          <cell r="C939" t="str">
            <v>Outras máquinas e aparelhos para soldar metais por arco ou jato de plasma</v>
          </cell>
        </row>
        <row r="940">
          <cell r="A940">
            <v>85153900</v>
          </cell>
          <cell r="B940" t="str">
            <v>43.02 Outros       </v>
          </cell>
        </row>
        <row r="941">
          <cell r="A941">
            <v>85158010</v>
          </cell>
          <cell r="B941" t="str">
            <v>68.5</v>
          </cell>
          <cell r="C941" t="str">
            <v>Outras máquinas e aparelhos para soldar a “laser”</v>
          </cell>
        </row>
        <row r="942">
          <cell r="A942">
            <v>85158010</v>
          </cell>
          <cell r="B942" t="str">
            <v>43.03 Outras máquinas e aparelhos para soldar a "laser"    </v>
          </cell>
        </row>
        <row r="943">
          <cell r="A943">
            <v>85158090</v>
          </cell>
          <cell r="B943" t="str">
            <v>68.6</v>
          </cell>
          <cell r="C943" t="str">
            <v>Outros máquinas e aparelhos para soldar</v>
          </cell>
        </row>
        <row r="944">
          <cell r="A944">
            <v>85158090</v>
          </cell>
          <cell r="B944" t="str">
            <v>43.04 Outros       </v>
          </cell>
        </row>
        <row r="945">
          <cell r="A945">
            <v>85269100</v>
          </cell>
          <cell r="B945">
            <v>18</v>
          </cell>
          <cell r="C945" t="str">
            <v>Aparelho de radionavegação para uso agrícola</v>
          </cell>
        </row>
        <row r="946">
          <cell r="A946">
            <v>85433000</v>
          </cell>
          <cell r="B946">
            <v>69</v>
          </cell>
          <cell r="C946" t="str">
            <v>Instalação contínua de galvanoplastia eletrolítica de fios de aço, por processo de alta densidade de corrente, com unidades de decapagem eletrolítica, de lavagem e de estanhagem, com controlador de processo</v>
          </cell>
        </row>
        <row r="947">
          <cell r="A947">
            <v>85433000</v>
          </cell>
          <cell r="B947" t="str">
            <v>41-A-01 Instalação contínua de galvanoplastia eletrolítica de fios de aço, por processo de alta densidade de corrente, com unidades de decapagem eletrolítica, de lavagem e de estanhagem, com controlador de processo</v>
          </cell>
        </row>
        <row r="948">
          <cell r="A948">
            <v>85437099</v>
          </cell>
          <cell r="B948" t="str">
            <v>72.1</v>
          </cell>
          <cell r="C948" t="str">
            <v>Codificadoras de anéis coloridos</v>
          </cell>
        </row>
        <row r="949">
          <cell r="A949">
            <v>85437099</v>
          </cell>
          <cell r="B949" t="str">
            <v>72.2</v>
          </cell>
          <cell r="C949" t="str">
            <v>Revisoras</v>
          </cell>
        </row>
        <row r="950">
          <cell r="A950">
            <v>86071919</v>
          </cell>
          <cell r="B950">
            <v>70</v>
          </cell>
          <cell r="C950" t="str">
            <v>Mancal de bronze para locomotiva</v>
          </cell>
        </row>
        <row r="951">
          <cell r="A951">
            <v>86071919</v>
          </cell>
          <cell r="B951" t="str">
            <v>Mancal de bronze para locomotiva</v>
          </cell>
        </row>
        <row r="952">
          <cell r="A952">
            <v>87011000</v>
          </cell>
          <cell r="B952" t="str">
            <v>19.1</v>
          </cell>
          <cell r="C952" t="str">
            <v>Motocultores</v>
          </cell>
        </row>
        <row r="953">
          <cell r="A953">
            <v>87019090</v>
          </cell>
          <cell r="B953" t="str">
            <v>19.2</v>
          </cell>
          <cell r="C953" t="str">
            <v>Tratores agrícolas de rodas, sem esteiras</v>
          </cell>
        </row>
        <row r="954">
          <cell r="A954">
            <v>87087090</v>
          </cell>
          <cell r="B954" t="str">
            <v>4.3</v>
          </cell>
          <cell r="C954" t="str">
            <v>Esteiras ou lagartas especiais para proteção de pneus de tratores</v>
          </cell>
        </row>
        <row r="955">
          <cell r="A955">
            <v>87162000</v>
          </cell>
          <cell r="B955" t="str">
            <v>21.1</v>
          </cell>
          <cell r="C955" t="str">
            <v>Reboques e semi-reboques, autocarregáveis ou autodescarregáveis, para usos agrícolas</v>
          </cell>
        </row>
        <row r="956">
          <cell r="A956">
            <v>87168000</v>
          </cell>
          <cell r="B956" t="str">
            <v>21.2</v>
          </cell>
          <cell r="C956" t="str">
            <v>Veículos de tração animal</v>
          </cell>
        </row>
        <row r="957">
          <cell r="A957">
            <v>88022010</v>
          </cell>
          <cell r="B957" t="str">
            <v>22.1</v>
          </cell>
          <cell r="C957" t="str">
            <v>Aviões, à hélice, de peso não superior a 2.000kg, vazios, quando houverem recebido previamente o Certificado de Homologação de Tipo expedido pelo órgão competente do Ministério da Aeronáutica</v>
          </cell>
        </row>
        <row r="958">
          <cell r="A958">
            <v>88023010</v>
          </cell>
          <cell r="B958" t="str">
            <v>22.2</v>
          </cell>
          <cell r="C958" t="str">
            <v>Aviões, à hélice, de peso superior a 2.000kg, mas não superior a 15.000kg, vazios, quando houverem recebido previamente o Certificado de Homologação de Tipo expedido pelo órgão competente do Ministério da Aeronáutica</v>
          </cell>
        </row>
        <row r="959">
          <cell r="A959">
            <v>88031000</v>
          </cell>
          <cell r="B959" t="str">
            <v>23.1</v>
          </cell>
          <cell r="C959" t="str">
            <v>Hélices e rotores, e suas partes</v>
          </cell>
        </row>
        <row r="960">
          <cell r="A960">
            <v>88032000</v>
          </cell>
          <cell r="B960" t="str">
            <v>23.2</v>
          </cell>
          <cell r="C960" t="str">
            <v>Trens de aterrissagem e suas partes</v>
          </cell>
        </row>
        <row r="961">
          <cell r="A961">
            <v>88033000</v>
          </cell>
          <cell r="B961" t="str">
            <v>23.3</v>
          </cell>
          <cell r="C961" t="str">
            <v>Outras partes de aviões</v>
          </cell>
        </row>
        <row r="962">
          <cell r="A962">
            <v>88039000</v>
          </cell>
          <cell r="B962" t="str">
            <v>23.4</v>
          </cell>
          <cell r="C962" t="str">
            <v>Outras</v>
          </cell>
        </row>
        <row r="963">
          <cell r="A963">
            <v>90241090</v>
          </cell>
          <cell r="B963">
            <v>71</v>
          </cell>
          <cell r="C963" t="str">
            <v>Máquinas e aparelhos para ensaios de metais - câmara para teste de correção denominada “Salt Spray”</v>
          </cell>
        </row>
        <row r="964">
          <cell r="A964">
            <v>90241090</v>
          </cell>
          <cell r="B964" t="str">
            <v>41-B-01 Máquinas e aparelhos para ensaios de metais – Câmara para teste de correção denominada "Salt Spray" </v>
          </cell>
        </row>
        <row r="965">
          <cell r="A965">
            <v>90278014</v>
          </cell>
          <cell r="B965">
            <v>24</v>
          </cell>
          <cell r="C965" t="str">
            <v>Ovascan</v>
          </cell>
        </row>
        <row r="966">
          <cell r="A966">
            <v>94060010</v>
          </cell>
          <cell r="B966">
            <v>25</v>
          </cell>
          <cell r="C966" t="str">
            <v>Estufa agrícola pré-fabricada em estrutura de aço ou alumínio, com coberturas e fechamentos em filmes, telas ou placas de plástico, opcionalmente com janelas e cortinas de acionamento manual ou motorizado, exaustores, iluminação elétrica, bancadas de cultivo e sistemas de aquecimento</v>
          </cell>
        </row>
        <row r="967">
          <cell r="A967">
            <v>94060091</v>
          </cell>
          <cell r="B967" t="str">
            <v>2.5</v>
          </cell>
          <cell r="C967" t="str">
            <v>Silos pré-fabricados com estrutura de madeira e paredes exteriores constituídas essencialmente dessa matéria</v>
          </cell>
        </row>
        <row r="968">
          <cell r="A968">
            <v>94060092</v>
          </cell>
          <cell r="B968" t="str">
            <v>2.6</v>
          </cell>
          <cell r="C968" t="str">
            <v>Silos pré-fabricados com estrutura de ferro ou aço e paredes exteriores constituídas essencialmente dessa matéria</v>
          </cell>
        </row>
        <row r="969">
          <cell r="A969" t="str">
            <v>73101090 e 73102910</v>
          </cell>
          <cell r="B969" t="str">
            <v>1.3</v>
          </cell>
          <cell r="C969" t="str">
            <v>Reservatórios, tambores, latas e recipientes semelhantes, de ferro fundido, ferro ou aço, de capacidade não superior a 300 litros, para transporte de leite</v>
          </cell>
        </row>
        <row r="970">
          <cell r="A970" t="str">
            <v>73102910 e</v>
          </cell>
        </row>
        <row r="971">
          <cell r="A971" t="str">
            <v>82075011 a 82075019</v>
          </cell>
          <cell r="B971" t="str">
            <v>Brocas</v>
          </cell>
        </row>
        <row r="972">
          <cell r="A972" t="str">
            <v>84021100 a 84022020</v>
          </cell>
          <cell r="B972" t="str">
            <v>1.01        Caldeiras de vapor e as denominadas de "água superaquecida"</v>
          </cell>
        </row>
        <row r="973">
          <cell r="A973" t="str">
            <v>84068100 e 84068200</v>
          </cell>
          <cell r="B973" t="str">
            <v>2.02        Outras</v>
          </cell>
        </row>
        <row r="974">
          <cell r="A974" t="str">
            <v>84101100 a 84101300</v>
          </cell>
          <cell r="B974" t="str">
            <v>3.01        Turbinas e rodas hidráulicas</v>
          </cell>
        </row>
        <row r="975">
          <cell r="A975" t="str">
            <v>84137010 a 84137090</v>
          </cell>
          <cell r="B975" t="str">
            <v>Outras bombas centrífugas</v>
          </cell>
        </row>
        <row r="976">
          <cell r="A976" t="str">
            <v>84148033 e 84148038</v>
          </cell>
          <cell r="B976" t="str">
            <v>d) centrífugos (radiais)</v>
          </cell>
        </row>
        <row r="977">
          <cell r="A977" t="str">
            <v>84178010 a 84178090</v>
          </cell>
          <cell r="B977" t="str">
            <v>7.10        Outros  </v>
          </cell>
        </row>
        <row r="978">
          <cell r="A978" t="str">
            <v>84194010 a 84194090</v>
          </cell>
          <cell r="B978" t="str">
            <v>9.03        Aparelhos de destilação ou de retificação </v>
          </cell>
        </row>
        <row r="979">
          <cell r="A979" t="str">
            <v>84195021 a 84195090</v>
          </cell>
          <cell r="B979" t="str">
            <v>b) qualquer outro</v>
          </cell>
        </row>
        <row r="980">
          <cell r="A980" t="str">
            <v>84198911 e 84198919</v>
          </cell>
          <cell r="B980" t="str">
            <v>9.08        Esterilizadores (exceto o da posição NBM/SH 8419.89.0201)             </v>
          </cell>
        </row>
        <row r="981">
          <cell r="A981" t="str">
            <v>84201010 e 84201090</v>
          </cell>
          <cell r="B981" t="str">
            <v>10.01     Calandras           </v>
          </cell>
        </row>
        <row r="982">
          <cell r="A982" t="str">
            <v>84201010 e 84201090</v>
          </cell>
          <cell r="B982" t="str">
            <v>10.02     Laminadores     </v>
          </cell>
        </row>
        <row r="983">
          <cell r="A983" t="str">
            <v>84211110 e 84211190</v>
          </cell>
          <cell r="B983" t="str">
            <v>11.01     Desnatadeiras   </v>
          </cell>
        </row>
        <row r="984">
          <cell r="A984" t="str">
            <v>84223021 a 84223029</v>
          </cell>
          <cell r="B984" t="str">
            <v>12.03 Máquinas e aparelhos para encher, fechar, cintar, arquear e rotular caixas, latas e fardos.  </v>
          </cell>
        </row>
        <row r="985">
          <cell r="A985" t="str">
            <v>84224010 a 84224090</v>
          </cell>
          <cell r="B985" t="str">
            <v>12.06 Máquinas e aparelhos para empacotar ou embalar mercadorias           </v>
          </cell>
        </row>
        <row r="986">
          <cell r="A986" t="str">
            <v>84233011 e 84233019</v>
          </cell>
          <cell r="B986" t="str">
            <v>13.03 Balanças ou básculas dosadoras</v>
          </cell>
        </row>
        <row r="987">
          <cell r="A987" t="str">
            <v>84238110 e 84238190</v>
          </cell>
          <cell r="B987" t="str">
            <v>II</v>
          </cell>
          <cell r="C987" t="str">
            <v>Outros aparelhos e instrumentos de pesagem</v>
          </cell>
        </row>
        <row r="988">
          <cell r="A988" t="str">
            <v>84238190 84238200 84238900</v>
          </cell>
          <cell r="B988" t="str">
            <v>19.7</v>
          </cell>
          <cell r="C988" t="str">
            <v>Aparelhos para controlar a gramatura de tecido, papel ou qualquer outro material, durante a fabricação</v>
          </cell>
        </row>
        <row r="989">
          <cell r="A989" t="str">
            <v>84238190 84238200 e 84238900</v>
          </cell>
          <cell r="B989" t="str">
            <v>13.06 Aparelhos para controlar a gramatura de tecido, papel ou qualquer outro material, durante a fabricação</v>
          </cell>
        </row>
        <row r="990">
          <cell r="A990" t="str">
            <v>84243010 84243030 e 84243090</v>
          </cell>
          <cell r="B990" t="str">
            <v>14.03 Outros       </v>
          </cell>
        </row>
        <row r="991">
          <cell r="A991" t="str">
            <v>84243020 e 84243090</v>
          </cell>
          <cell r="B991" t="str">
            <v>14.02 Máquinas e aparelhos de jato de areia ou de qualquer outro abrasivo   </v>
          </cell>
        </row>
        <row r="992">
          <cell r="A992" t="str">
            <v>84251100 a 84251990</v>
          </cell>
          <cell r="B992" t="str">
            <v>15.01 Talhas, cadernais e moitões              </v>
          </cell>
        </row>
        <row r="993">
          <cell r="A993" t="str">
            <v>84253110 a 84253990</v>
          </cell>
          <cell r="B993" t="str">
            <v>15.02 Guinchos e cabrestantes    </v>
          </cell>
        </row>
        <row r="994">
          <cell r="A994" t="str">
            <v>84282010 e 84282090</v>
          </cell>
          <cell r="B994" t="str">
            <v>15.09 Aparelhos elevadores ou transportadores pneumáticos            </v>
          </cell>
        </row>
        <row r="995">
          <cell r="A995" t="str">
            <v>84283100 a 84283990</v>
          </cell>
          <cell r="B995" t="str">
            <v>15.10 Elevadores ou transportadores, de ação contínua, para mercadorias    </v>
          </cell>
        </row>
        <row r="996">
          <cell r="A996" t="str">
            <v>84382011 e 84382019</v>
          </cell>
          <cell r="B996" t="str">
            <v>19.02 Máquinas e aparelhos para as indústrias de confeitaria            </v>
          </cell>
        </row>
        <row r="997">
          <cell r="A997" t="str">
            <v>84388020 84388090</v>
          </cell>
          <cell r="B997" t="str">
            <v>28.9</v>
          </cell>
          <cell r="C997" t="str">
            <v>Máquinas e aparelhos para a preparação de peixes, moluscos e crustáceos</v>
          </cell>
        </row>
        <row r="998">
          <cell r="A998" t="str">
            <v>84388020 e 84388090</v>
          </cell>
          <cell r="B998" t="str">
            <v>19.08 Máquinas e aparelhos para a preparação de peixes, moluscos e crustáceos     </v>
          </cell>
        </row>
        <row r="999">
          <cell r="A999" t="str">
            <v>84401011 84401019</v>
          </cell>
          <cell r="B999" t="str">
            <v>29.10</v>
          </cell>
          <cell r="C999" t="str">
            <v>Máquinas de costurar (coser) cadernos</v>
          </cell>
        </row>
        <row r="1000">
          <cell r="A1000" t="str">
            <v>84401011 e 84401019</v>
          </cell>
          <cell r="B1000" t="str">
            <v>20.04 Máquinas de costurar (coser) cadernos          </v>
          </cell>
        </row>
        <row r="1001">
          <cell r="A1001" t="str">
            <v>84401020 e 84401090</v>
          </cell>
          <cell r="B1001" t="str">
            <v>20.05 Máquinas e aparelhos para brochura ou encadernação, inclusive máquinas de costurar cadernos             </v>
          </cell>
        </row>
        <row r="1002">
          <cell r="A1002" t="str">
            <v>84411010 e 84411090</v>
          </cell>
          <cell r="B1002" t="str">
            <v>20.06 Cortadeiras             </v>
          </cell>
        </row>
        <row r="1003">
          <cell r="A1003" t="str">
            <v>84413010 e 84413090</v>
          </cell>
          <cell r="B1003" t="str">
            <v>20.08 Máquinas para fabricação de caixas, tubos, tambores ou recipientes semelhantes por qualquer processo, exceto moldagem        </v>
          </cell>
        </row>
        <row r="1004">
          <cell r="A1004" t="str">
            <v>84431110 e 84431190</v>
          </cell>
          <cell r="B1004" t="str">
            <v>a) alimentadas por bobinas           </v>
          </cell>
        </row>
        <row r="1005">
          <cell r="A1005" t="str">
            <v>84431310 a 84431390</v>
          </cell>
          <cell r="B1005" t="str">
            <v>c) outros              </v>
          </cell>
        </row>
        <row r="1006">
          <cell r="A1006" t="str">
            <v>84431710 e 84431790</v>
          </cell>
          <cell r="B1006" t="str">
            <v>21.06 Máquinas e aparelhos de impressão, heliográficos    </v>
          </cell>
        </row>
        <row r="1007">
          <cell r="A1007" t="str">
            <v>84451110 a 84451190</v>
          </cell>
          <cell r="B1007" t="str">
            <v>a) cardas             </v>
          </cell>
        </row>
        <row r="1008">
          <cell r="A1008" t="str">
            <v>84451924 84451925 e 84451929</v>
          </cell>
          <cell r="B1008" t="str">
            <v>m) Abridores de fibras ou diabos  </v>
          </cell>
        </row>
        <row r="1009">
          <cell r="A1009" t="str">
            <v>84451927 e 84451929</v>
          </cell>
          <cell r="B1009" t="str">
            <v>n) Outras             </v>
          </cell>
        </row>
        <row r="1010">
          <cell r="A1010" t="str">
            <v>84454012 a 84454019</v>
          </cell>
          <cell r="B1010" t="str">
            <v>a) Bobinadeiras automáticas         </v>
          </cell>
        </row>
        <row r="1011">
          <cell r="A1011" t="str">
            <v>84454021 e 84454029</v>
          </cell>
          <cell r="B1011" t="str">
            <v>b) Bobinadeiras não automáticas </v>
          </cell>
        </row>
        <row r="1012">
          <cell r="A1012" t="str">
            <v>84454031 e 84454039</v>
          </cell>
          <cell r="B1012" t="str">
            <v>d) Meadeiras      </v>
          </cell>
        </row>
        <row r="1013">
          <cell r="A1013" t="str">
            <v>84454040 e 84454090</v>
          </cell>
          <cell r="B1013" t="str">
            <v>e) Outras             </v>
          </cell>
        </row>
        <row r="1014">
          <cell r="A1014" t="str">
            <v>84461010 a 84463090</v>
          </cell>
          <cell r="B1014" t="str">
            <v>23.01Teares para tecidos               </v>
          </cell>
        </row>
        <row r="1015">
          <cell r="A1015" t="str">
            <v>84471100 e 84471200</v>
          </cell>
          <cell r="B1015" t="str">
            <v>23.02 Teares circulares para malhas          </v>
          </cell>
        </row>
        <row r="1016">
          <cell r="A1016" t="str">
            <v>84472021 e 84472029</v>
          </cell>
          <cell r="B1016" t="str">
            <v>a) máquinas motorizadas para tricotar        </v>
          </cell>
        </row>
        <row r="1017">
          <cell r="A1017" t="str">
            <v>84472021 e 84472029</v>
          </cell>
          <cell r="B1017" t="str">
            <v>b) máquinas tipo "Cotton" e semelhantes, para fabricação de meias, funcionando com agulha de flape  </v>
          </cell>
        </row>
        <row r="1018">
          <cell r="A1018" t="str">
            <v>84472021 e 84472029</v>
          </cell>
          <cell r="B1018" t="str">
            <v>c) máquinas para fabricação de "Jersey" e semelhantes, funcionando com agulha de flape               </v>
          </cell>
        </row>
        <row r="1019">
          <cell r="A1019" t="str">
            <v>84472021 e 84472029</v>
          </cell>
          <cell r="B1019" t="str">
            <v>d) máquinas dos tipos "Raschell", milanês ou outro, para fabricação de tecido de malha indesmalhável   </v>
          </cell>
        </row>
        <row r="1020">
          <cell r="A1020" t="str">
            <v>84472021 e 84472029</v>
          </cell>
          <cell r="B1020" t="str">
            <v>e) qualquer outro               </v>
          </cell>
        </row>
        <row r="1021">
          <cell r="A1021" t="str">
            <v>84502010 e 84502090</v>
          </cell>
          <cell r="B1021" t="str">
            <v>25.02 Máquinas de lavar, industriais, com capacidade superior a 102 kg em peso de roupa seca</v>
          </cell>
        </row>
        <row r="1022">
          <cell r="A1022" t="str">
            <v>84512910 e 84512990</v>
          </cell>
          <cell r="B1022" t="str">
            <v>25.05 Máquinas industriais de secar, de capacidade superior a 10 kg em peso de roupa seca</v>
          </cell>
        </row>
        <row r="1023">
          <cell r="A1023" t="str">
            <v>84513010 a 84513099</v>
          </cell>
          <cell r="B1023" t="str">
            <v>25.06 Máquinas e prensas para passar, incluídas as prensas fixadoras</v>
          </cell>
        </row>
        <row r="1024">
          <cell r="A1024" t="str">
            <v>84514021 e 84514029</v>
          </cell>
          <cell r="B1024" t="str">
            <v>   25.08 Máquinas para branquear ou tingir fio ou tecido</v>
          </cell>
        </row>
        <row r="1025">
          <cell r="A1025" t="str">
            <v>84515010 a 84515090</v>
          </cell>
          <cell r="B1025" t="str">
            <v>25.10 Máquinas para enrolar, desenrolar, dobrar, cortar ou dentear tecidos</v>
          </cell>
        </row>
        <row r="1026">
          <cell r="A1026" t="str">
            <v>84522922 a 84522929</v>
          </cell>
          <cell r="B1026" t="str">
            <v>b) para costurar tecidos</v>
          </cell>
        </row>
        <row r="1027">
          <cell r="A1027" t="str">
            <v>84531010 e 84531090</v>
          </cell>
          <cell r="B1027" t="str">
            <v>27.02 Máquinas e aparelhos para descarnar, dividir, estirar, pelar ou purgar couro ou pele</v>
          </cell>
        </row>
        <row r="1028">
          <cell r="A1028" t="str">
            <v>84552110 e 84552190</v>
          </cell>
          <cell r="B1028" t="str">
            <v>a) para chapas</v>
          </cell>
        </row>
        <row r="1029">
          <cell r="A1029" t="str">
            <v>84552110 e 84552190</v>
          </cell>
          <cell r="B1029" t="str">
            <v>b) para fios</v>
          </cell>
        </row>
        <row r="1030">
          <cell r="A1030" t="str">
            <v>84552110 e 84552190</v>
          </cell>
          <cell r="B1030" t="str">
            <v>c) outros</v>
          </cell>
        </row>
        <row r="1031">
          <cell r="A1031" t="str">
            <v>84552210 e 84552290</v>
          </cell>
          <cell r="B1031" t="str">
            <v>a) para chapas</v>
          </cell>
        </row>
        <row r="1032">
          <cell r="A1032" t="str">
            <v>84552210 e 84552290</v>
          </cell>
          <cell r="B1032" t="str">
            <v>b) para fios</v>
          </cell>
        </row>
        <row r="1033">
          <cell r="A1033" t="str">
            <v>84552210 e 84552290</v>
          </cell>
          <cell r="B1033" t="str">
            <v>c) outros</v>
          </cell>
        </row>
        <row r="1034">
          <cell r="A1034" t="str">
            <v>84553010 a 84553090</v>
          </cell>
          <cell r="B1034" t="str">
            <v>29.04 Cilindros de laminadores</v>
          </cell>
        </row>
        <row r="1035">
          <cell r="A1035" t="str">
            <v>84563011 a 84563090</v>
          </cell>
          <cell r="B1035" t="str">
            <v>30.01 Máquinas para usinagem por eletro-erosão</v>
          </cell>
        </row>
        <row r="1036">
          <cell r="A1036" t="str">
            <v>84572010 e 84572090</v>
          </cell>
          <cell r="B1036" t="str">
            <v>30.03 Máquinas de sistema monostático ("single station")</v>
          </cell>
        </row>
        <row r="1037">
          <cell r="A1037" t="str">
            <v>84573010 e 84573090</v>
          </cell>
          <cell r="B1037" t="str">
            <v>30.04 Máquinas de estações múltiplas</v>
          </cell>
        </row>
        <row r="1038">
          <cell r="A1038" t="str">
            <v>84581110 a 84589900</v>
          </cell>
          <cell r="B1038" t="str">
            <v>30.05 Tornos</v>
          </cell>
        </row>
        <row r="1039">
          <cell r="A1039" t="str">
            <v>84592110 a 84592199</v>
          </cell>
          <cell r="B1039" t="str">
            <v>b) de comando numérico</v>
          </cell>
        </row>
        <row r="1040">
          <cell r="A1040" t="str">
            <v>84604011 a 84604099</v>
          </cell>
          <cell r="B1040" t="str">
            <v>30.12 Máquinas para brunir</v>
          </cell>
        </row>
        <row r="1041">
          <cell r="A1041" t="str">
            <v>84609011, 84609019 e 84609090</v>
          </cell>
          <cell r="B1041" t="str">
            <v>30.14 Politriz de bancada</v>
          </cell>
        </row>
        <row r="1042">
          <cell r="A1042" t="str">
            <v>84609012, 84609019 e 84609090</v>
          </cell>
          <cell r="B1042" t="str">
            <v>30.13 Esmerilhadeiras</v>
          </cell>
        </row>
        <row r="1043">
          <cell r="A1043" t="str">
            <v>84609019 e 84609090</v>
          </cell>
          <cell r="B1043" t="str">
            <v>30.15 Outras</v>
          </cell>
        </row>
        <row r="1044">
          <cell r="A1044" t="str">
            <v>84612010 e 84612090</v>
          </cell>
          <cell r="B1044" t="str">
            <v>30.19 Outras Plainas-limadoras e máquinas para escatelar</v>
          </cell>
        </row>
        <row r="1045">
          <cell r="A1045" t="str">
            <v>84613010 e 84613090</v>
          </cell>
          <cell r="B1045" t="str">
            <v>30.20 Mandriladeiras</v>
          </cell>
        </row>
        <row r="1046">
          <cell r="A1046" t="str">
            <v>84614010 a 84614099</v>
          </cell>
          <cell r="B1046" t="str">
            <v>b) retificadoras de engrenagens</v>
          </cell>
        </row>
        <row r="1047">
          <cell r="A1047" t="str">
            <v>84614010 a 84614099</v>
          </cell>
          <cell r="B1047" t="str">
            <v>c) máquinas para acabar engrenagens, do tipo de abrasivo</v>
          </cell>
        </row>
        <row r="1048">
          <cell r="A1048" t="str">
            <v>84614010 a 84614099</v>
          </cell>
          <cell r="B1048" t="str">
            <v>d) qualquer outra</v>
          </cell>
        </row>
        <row r="1049">
          <cell r="A1049" t="str">
            <v>84614010 e 84614099</v>
          </cell>
          <cell r="B1049" t="str">
            <v>a) máquinas para cortar engrenagens</v>
          </cell>
        </row>
        <row r="1050">
          <cell r="A1050" t="str">
            <v>84619010 e 84619090</v>
          </cell>
          <cell r="B1050" t="str">
            <v>30.16 Máquinas para aplainar</v>
          </cell>
        </row>
        <row r="1051">
          <cell r="A1051" t="str">
            <v>84619010 e 84619090</v>
          </cell>
          <cell r="B1051" t="str">
            <v>30.23 Desbastadeiras</v>
          </cell>
        </row>
        <row r="1052">
          <cell r="A1052" t="str">
            <v>84619010 e 84619090</v>
          </cell>
          <cell r="B1052" t="str">
            <v>30.24 Filetadeiras</v>
          </cell>
        </row>
        <row r="1053">
          <cell r="A1053" t="str">
            <v>84619010 e 84619090</v>
          </cell>
          <cell r="B1053" t="str">
            <v>30.25 Outras</v>
          </cell>
        </row>
        <row r="1054">
          <cell r="A1054" t="str">
            <v>84621011 a 84621090</v>
          </cell>
          <cell r="B1054" t="str">
            <v>30.26 Máquinas (incluídas as prensas) para forjar ou estampar martelos, martelos-pilões e martinetes</v>
          </cell>
        </row>
        <row r="1055">
          <cell r="A1055" t="str">
            <v>84623910 e 84623990</v>
          </cell>
          <cell r="B1055" t="str">
            <v>b) outras</v>
          </cell>
        </row>
        <row r="1056">
          <cell r="A1056" t="str">
            <v>84629111 e 84629191</v>
          </cell>
          <cell r="B1056" t="str">
            <v>a) hidráulicas para moldagem de pós metálicos por sinterização</v>
          </cell>
        </row>
        <row r="1057">
          <cell r="A1057" t="str">
            <v>84629119 e 84629199</v>
          </cell>
          <cell r="B1057" t="str">
            <v>b) outras</v>
          </cell>
        </row>
        <row r="1058">
          <cell r="A1058" t="str">
            <v>84632010 a 84632099</v>
          </cell>
          <cell r="B1058" t="str">
            <v>30.34 Máquinas para fazer roscas internas ou externas por laminagem</v>
          </cell>
        </row>
        <row r="1059">
          <cell r="A1059" t="str">
            <v>84639010 e 84639090</v>
          </cell>
          <cell r="B1059" t="str">
            <v>30.37 Outras</v>
          </cell>
        </row>
        <row r="1060">
          <cell r="A1060" t="str">
            <v>84642021 e 84642029</v>
          </cell>
          <cell r="B1060" t="str">
            <v>a) para trabalhar produtos cerâmicos</v>
          </cell>
        </row>
        <row r="1061">
          <cell r="A1061" t="str">
            <v>84649011 e 84649019</v>
          </cell>
          <cell r="B1061" t="str">
            <v>b) para trabalhar vidro a frio</v>
          </cell>
        </row>
        <row r="1062">
          <cell r="A1062" t="str">
            <v>84659211 a 84659290</v>
          </cell>
          <cell r="B1062" t="str">
            <v>e) respigadeiras, molduradeiras e talhadeiras</v>
          </cell>
        </row>
        <row r="1063">
          <cell r="A1063" t="str">
            <v>84659211 a 84659290</v>
          </cell>
          <cell r="B1063" t="str">
            <v>f) outras</v>
          </cell>
        </row>
        <row r="1064">
          <cell r="A1064" t="str">
            <v>84659211 e 84659290</v>
          </cell>
          <cell r="B1064" t="str">
            <v>d) tupias              </v>
          </cell>
        </row>
        <row r="1065">
          <cell r="A1065" t="str">
            <v>84659219 e 84659290</v>
          </cell>
          <cell r="B1065" t="str">
            <v>a) plaina-desempenadeira</v>
          </cell>
        </row>
        <row r="1066">
          <cell r="A1066" t="str">
            <v>84659219 e 84659290</v>
          </cell>
          <cell r="B1066" t="str">
            <v>b) plaina de 3 ou 4 faces</v>
          </cell>
        </row>
        <row r="1067">
          <cell r="A1067" t="str">
            <v>84659219 e 84659290</v>
          </cell>
          <cell r="B1067" t="str">
            <v>c) qualquer outra plaina</v>
          </cell>
        </row>
        <row r="1068">
          <cell r="A1068" t="str">
            <v>84659511 e 84659591</v>
          </cell>
          <cell r="B1068" t="str">
            <v>a) máquinas para furar</v>
          </cell>
        </row>
        <row r="1069">
          <cell r="A1069" t="str">
            <v>84659512 e 84659592</v>
          </cell>
          <cell r="B1069" t="str">
            <v>b) outras</v>
          </cell>
        </row>
        <row r="1070">
          <cell r="A1070" t="str">
            <v>84742010 e 84742090</v>
          </cell>
          <cell r="B1070" t="str">
            <v>36.02 Máquinas e aparelhos para esmagar, moer ou pulverizar</v>
          </cell>
        </row>
        <row r="1071">
          <cell r="A1071" t="str">
            <v>84752100 e 84752990</v>
          </cell>
          <cell r="B1071" t="str">
            <v>37.04 Outras       </v>
          </cell>
        </row>
        <row r="1072">
          <cell r="A1072" t="str">
            <v>84752910 e 84752990</v>
          </cell>
          <cell r="B1072" t="str">
            <v>37.02 Máquinas para moldagem de frasco, garrafa ou qualquer outro tipo de vidro       </v>
          </cell>
        </row>
        <row r="1073">
          <cell r="A1073" t="str">
            <v>84771011 a 84771029</v>
          </cell>
          <cell r="B1073" t="str">
            <v>a) de fechamento horizontal           </v>
          </cell>
        </row>
        <row r="1074">
          <cell r="A1074" t="str">
            <v>84771091 e 84771099</v>
          </cell>
          <cell r="B1074" t="str">
            <v>b) outras              </v>
          </cell>
        </row>
        <row r="1075">
          <cell r="A1075" t="str">
            <v>84772010 e 84772090</v>
          </cell>
          <cell r="B1075" t="str">
            <v>38.02 Extrusoras               </v>
          </cell>
        </row>
        <row r="1076">
          <cell r="A1076" t="str">
            <v>84773010 e 84773090</v>
          </cell>
          <cell r="B1076" t="str">
            <v>38.03 Máquinas de soldar por insuflação   </v>
          </cell>
        </row>
        <row r="1077">
          <cell r="A1077" t="str">
            <v>84774010 e 84774090</v>
          </cell>
          <cell r="B1077" t="str">
            <v>38.04 Máquinas de soldar à vácuo e outras máquinas de termoformar            </v>
          </cell>
        </row>
        <row r="1078">
          <cell r="A1078" t="str">
            <v>84775911 e 84775919</v>
          </cell>
          <cell r="B1078" t="str">
            <v>38.06 Prensas   </v>
          </cell>
        </row>
        <row r="1079">
          <cell r="A1079" t="str">
            <v>84778010 e 84778090</v>
          </cell>
          <cell r="B1079" t="str">
            <v>38.08 Outras máquinas e aparelhos           </v>
          </cell>
        </row>
        <row r="1080">
          <cell r="A1080" t="str">
            <v>84798110 e 84798190</v>
          </cell>
          <cell r="B1080" t="str">
            <v>40.05 Outras máquinas e aparelhos para tratamento de metais, incluídas as bobinadoras para enrolamentos elétricos</v>
          </cell>
        </row>
        <row r="1081">
          <cell r="A1081" t="str">
            <v>84804100 e 84804910</v>
          </cell>
          <cell r="B1081" t="str">
            <v>a) coquilhas        </v>
          </cell>
        </row>
        <row r="1082">
          <cell r="A1082" t="str">
            <v>84804100 e 84804990</v>
          </cell>
          <cell r="B1082" t="str">
            <v>b) moldes de tipografia    </v>
          </cell>
        </row>
        <row r="1083">
          <cell r="A1083" t="str">
            <v>84804100 e 84804990</v>
          </cell>
          <cell r="B1083" t="str">
            <v>c) outros              </v>
          </cell>
        </row>
        <row r="1084">
          <cell r="A1084" t="str">
            <v>85153110 e 85153190</v>
          </cell>
          <cell r="B1084" t="str">
            <v>43.01 Máquinas e aparelhos para soldar metais por arco ou jato de plasma, inteira ou parcialmente automáticos              </v>
          </cell>
        </row>
        <row r="1085">
          <cell r="A1085">
            <v>84603900</v>
          </cell>
        </row>
        <row r="1086">
          <cell r="A1086">
            <v>84672910</v>
          </cell>
        </row>
        <row r="1087">
          <cell r="A1087">
            <v>85044010</v>
          </cell>
        </row>
        <row r="1088">
          <cell r="A1088">
            <v>84231000</v>
          </cell>
        </row>
        <row r="1089">
          <cell r="A1089">
            <v>84253990</v>
          </cell>
        </row>
        <row r="1090">
          <cell r="A1090">
            <v>84669200</v>
          </cell>
        </row>
        <row r="1091">
          <cell r="A1091">
            <v>84137090</v>
          </cell>
        </row>
        <row r="1092">
          <cell r="A1092">
            <v>85044010</v>
          </cell>
        </row>
        <row r="1093">
          <cell r="A1093">
            <v>84669350</v>
          </cell>
        </row>
        <row r="1094">
          <cell r="A1094">
            <v>84148019</v>
          </cell>
        </row>
        <row r="1095">
          <cell r="A1095">
            <v>84641000</v>
          </cell>
        </row>
        <row r="1096">
          <cell r="A1096">
            <v>84649090</v>
          </cell>
        </row>
        <row r="1097">
          <cell r="A1097">
            <v>84659290</v>
          </cell>
        </row>
        <row r="1098">
          <cell r="A1098">
            <v>84223029</v>
          </cell>
        </row>
        <row r="1099">
          <cell r="A1099">
            <v>84248990</v>
          </cell>
        </row>
        <row r="1100">
          <cell r="A1100">
            <v>84243090</v>
          </cell>
        </row>
        <row r="1101">
          <cell r="A1101">
            <v>84609090</v>
          </cell>
        </row>
        <row r="1102">
          <cell r="A1102">
            <v>84672999</v>
          </cell>
        </row>
        <row r="1103">
          <cell r="A1103">
            <v>85158090</v>
          </cell>
        </row>
        <row r="1104">
          <cell r="A1104">
            <v>84678900</v>
          </cell>
        </row>
        <row r="1105">
          <cell r="A1105">
            <v>84148090</v>
          </cell>
        </row>
        <row r="1106">
          <cell r="A1106">
            <v>84671190</v>
          </cell>
        </row>
        <row r="1107">
          <cell r="A1107">
            <v>84671900</v>
          </cell>
        </row>
        <row r="1108">
          <cell r="A1108">
            <v>84213990</v>
          </cell>
        </row>
        <row r="1109">
          <cell r="A1109">
            <v>84592900</v>
          </cell>
        </row>
        <row r="1110">
          <cell r="A1110">
            <v>84671110</v>
          </cell>
        </row>
        <row r="1111">
          <cell r="A1111">
            <v>84418000</v>
          </cell>
        </row>
        <row r="1112">
          <cell r="A1112">
            <v>84253110</v>
          </cell>
        </row>
        <row r="1113">
          <cell r="A1113">
            <v>84253910</v>
          </cell>
        </row>
        <row r="1114">
          <cell r="A1114">
            <v>85153900</v>
          </cell>
        </row>
        <row r="1115">
          <cell r="A1115">
            <v>84663000</v>
          </cell>
        </row>
        <row r="1116">
          <cell r="A1116">
            <v>84243010</v>
          </cell>
        </row>
        <row r="1117">
          <cell r="A1117">
            <v>84659310</v>
          </cell>
        </row>
        <row r="1118">
          <cell r="A1118">
            <v>84672999</v>
          </cell>
        </row>
        <row r="1119">
          <cell r="A1119">
            <v>84681000</v>
          </cell>
        </row>
        <row r="1120">
          <cell r="A1120">
            <v>84682000</v>
          </cell>
        </row>
        <row r="1121">
          <cell r="A1121">
            <v>84669340</v>
          </cell>
        </row>
        <row r="1122">
          <cell r="A1122">
            <v>85153900</v>
          </cell>
        </row>
        <row r="1123">
          <cell r="A1123">
            <v>84672993</v>
          </cell>
        </row>
        <row r="1124">
          <cell r="A1124">
            <v>84672999</v>
          </cell>
        </row>
        <row r="1125">
          <cell r="A1125">
            <v>84743900</v>
          </cell>
        </row>
        <row r="1126">
          <cell r="A1126">
            <v>84609019</v>
          </cell>
        </row>
        <row r="1127">
          <cell r="A1127">
            <v>84137080</v>
          </cell>
        </row>
        <row r="1128">
          <cell r="A1128">
            <v>84137010</v>
          </cell>
        </row>
        <row r="1129">
          <cell r="A1129">
            <v>85044040</v>
          </cell>
        </row>
        <row r="1130">
          <cell r="A1130">
            <v>84224090</v>
          </cell>
        </row>
        <row r="1131">
          <cell r="A1131">
            <v>84672992</v>
          </cell>
        </row>
        <row r="1132">
          <cell r="A1132">
            <v>84242000</v>
          </cell>
        </row>
        <row r="1133">
          <cell r="A1133">
            <v>84669330</v>
          </cell>
        </row>
        <row r="1134">
          <cell r="A1134">
            <v>84659219</v>
          </cell>
        </row>
        <row r="1135">
          <cell r="A1135">
            <v>84672999</v>
          </cell>
        </row>
        <row r="1136">
          <cell r="A1136">
            <v>84672999</v>
          </cell>
        </row>
        <row r="1137">
          <cell r="A1137">
            <v>84659190</v>
          </cell>
        </row>
        <row r="1138">
          <cell r="A1138">
            <v>84659120</v>
          </cell>
        </row>
        <row r="1139">
          <cell r="A1139">
            <v>84615020</v>
          </cell>
        </row>
        <row r="1140">
          <cell r="A1140">
            <v>84615010</v>
          </cell>
        </row>
        <row r="1141">
          <cell r="A1141">
            <v>84615090</v>
          </cell>
        </row>
        <row r="1142">
          <cell r="A1142">
            <v>84193900</v>
          </cell>
        </row>
        <row r="1143">
          <cell r="A1143">
            <v>84672999</v>
          </cell>
        </row>
        <row r="1144">
          <cell r="A1144">
            <v>84251910</v>
          </cell>
        </row>
        <row r="1145">
          <cell r="A1145">
            <v>84251990</v>
          </cell>
        </row>
        <row r="1146">
          <cell r="A1146">
            <v>84818095</v>
          </cell>
        </row>
        <row r="1147">
          <cell r="A1147">
            <v>84659900</v>
          </cell>
        </row>
        <row r="1148">
          <cell r="A1148">
            <v>84672999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8DE7-9A82-604C-8AD1-F14174B88EF8}">
  <dimension ref="A1:AI230"/>
  <sheetViews>
    <sheetView tabSelected="1" zoomScale="134" zoomScaleNormal="134" workbookViewId="0">
      <pane ySplit="1" topLeftCell="A2" activePane="bottomLeft" state="frozen"/>
      <selection pane="bottomLeft" activeCell="B11" sqref="B11"/>
    </sheetView>
  </sheetViews>
  <sheetFormatPr defaultColWidth="9.109375" defaultRowHeight="14.4" x14ac:dyDescent="0.3"/>
  <cols>
    <col min="1" max="1" width="17.6640625" style="12" customWidth="1"/>
    <col min="2" max="2" width="62.6640625" style="9" customWidth="1"/>
    <col min="3" max="3" width="6.33203125" style="19" bestFit="1" customWidth="1"/>
    <col min="4" max="4" width="10.109375" style="21" bestFit="1" customWidth="1"/>
    <col min="5" max="5" width="5.77734375" style="22" bestFit="1" customWidth="1"/>
    <col min="6" max="6" width="4.44140625" style="5" bestFit="1" customWidth="1"/>
    <col min="7" max="7" width="10.109375" style="21" bestFit="1" customWidth="1"/>
    <col min="8" max="8" width="7.44140625" style="21" customWidth="1"/>
    <col min="9" max="10" width="5" style="7" hidden="1" customWidth="1"/>
    <col min="11" max="11" width="5" style="4" hidden="1" customWidth="1"/>
    <col min="12" max="12" width="8.109375" style="20" bestFit="1" customWidth="1"/>
    <col min="13" max="13" width="6.6640625" style="6" hidden="1" customWidth="1"/>
    <col min="14" max="14" width="5.6640625" style="7" hidden="1" customWidth="1"/>
    <col min="15" max="15" width="7.109375" style="7" hidden="1" customWidth="1"/>
    <col min="16" max="16" width="7" style="7" hidden="1" customWidth="1"/>
    <col min="17" max="17" width="9.109375" style="8" hidden="1" customWidth="1"/>
    <col min="18" max="18" width="7" style="8" hidden="1" customWidth="1"/>
    <col min="19" max="19" width="10.77734375" style="8" hidden="1" customWidth="1"/>
    <col min="20" max="20" width="6.6640625" style="4" hidden="1" customWidth="1"/>
    <col min="21" max="21" width="8" style="4" hidden="1" customWidth="1"/>
    <col min="22" max="22" width="8.6640625" style="4" hidden="1" customWidth="1"/>
    <col min="23" max="23" width="7.77734375" style="4" hidden="1" customWidth="1"/>
    <col min="24" max="24" width="7.6640625" style="4" hidden="1" customWidth="1"/>
    <col min="25" max="25" width="7" style="4" hidden="1" customWidth="1"/>
    <col min="26" max="26" width="7.109375" style="4" hidden="1" customWidth="1"/>
    <col min="27" max="30" width="7" style="4" hidden="1" customWidth="1"/>
    <col min="31" max="31" width="4.44140625" style="9" customWidth="1"/>
    <col min="32" max="33" width="9.109375" style="9"/>
    <col min="34" max="34" width="10.6640625" style="9" customWidth="1"/>
    <col min="35" max="35" width="13.5546875" style="9" bestFit="1" customWidth="1"/>
    <col min="36" max="16384" width="9.109375" style="9"/>
  </cols>
  <sheetData>
    <row r="1" spans="1:35" s="13" customFormat="1" ht="49.5" customHeight="1" x14ac:dyDescent="0.3">
      <c r="A1" s="41" t="s">
        <v>63</v>
      </c>
      <c r="B1" s="42" t="s">
        <v>64</v>
      </c>
      <c r="C1" s="43" t="s">
        <v>99</v>
      </c>
      <c r="D1" s="40" t="s">
        <v>65</v>
      </c>
      <c r="E1" s="44" t="s">
        <v>66</v>
      </c>
      <c r="F1" s="45" t="s">
        <v>67</v>
      </c>
      <c r="G1" s="46" t="s">
        <v>68</v>
      </c>
      <c r="H1" s="46" t="s">
        <v>69</v>
      </c>
      <c r="I1" s="42" t="s">
        <v>70</v>
      </c>
      <c r="J1" s="42" t="s">
        <v>71</v>
      </c>
      <c r="K1" s="42" t="s">
        <v>72</v>
      </c>
      <c r="L1" s="47" t="s">
        <v>73</v>
      </c>
      <c r="M1" s="39" t="s">
        <v>98</v>
      </c>
      <c r="N1" s="39" t="s">
        <v>69</v>
      </c>
      <c r="O1" s="38" t="s">
        <v>74</v>
      </c>
      <c r="P1" s="38" t="s">
        <v>75</v>
      </c>
      <c r="Q1" s="37" t="s">
        <v>76</v>
      </c>
      <c r="R1" s="37" t="s">
        <v>77</v>
      </c>
      <c r="S1" s="37" t="s">
        <v>78</v>
      </c>
      <c r="T1" s="37" t="s">
        <v>79</v>
      </c>
      <c r="U1" s="37" t="s">
        <v>80</v>
      </c>
      <c r="V1" s="37" t="s">
        <v>81</v>
      </c>
      <c r="W1" s="37" t="s">
        <v>82</v>
      </c>
      <c r="X1" s="37" t="s">
        <v>83</v>
      </c>
      <c r="Y1" s="37" t="s">
        <v>84</v>
      </c>
      <c r="Z1" s="37" t="s">
        <v>97</v>
      </c>
      <c r="AA1" s="37" t="s">
        <v>96</v>
      </c>
      <c r="AB1" s="37" t="s">
        <v>95</v>
      </c>
      <c r="AC1" s="36" t="s">
        <v>94</v>
      </c>
      <c r="AD1" s="36" t="s">
        <v>93</v>
      </c>
      <c r="AF1" s="50" t="e" vm="1">
        <v>#VALUE!</v>
      </c>
      <c r="AG1" s="50"/>
      <c r="AH1" s="50"/>
      <c r="AI1" s="50"/>
    </row>
    <row r="2" spans="1:35" ht="15" thickBot="1" x14ac:dyDescent="0.35">
      <c r="A2" s="15"/>
      <c r="B2" s="16"/>
      <c r="C2" s="17"/>
      <c r="D2" s="10"/>
      <c r="E2" s="28"/>
      <c r="F2" s="27"/>
      <c r="G2" s="10"/>
      <c r="H2" s="10"/>
      <c r="I2" s="10">
        <f t="shared" ref="I2:I65" si="0">$AI$5</f>
        <v>0.18</v>
      </c>
      <c r="J2" s="6" t="e">
        <f t="shared" ref="J2:J65" si="1">100*H2/(C2*D2)</f>
        <v>#DIV/0!</v>
      </c>
      <c r="K2" s="6">
        <f t="shared" ref="K2:K65" si="2">D2/$AI$12+D2*E2/100</f>
        <v>0</v>
      </c>
      <c r="L2" s="24">
        <f t="shared" ref="L2:L65" si="3">IF(D2&gt;0,IFERROR(N2+P2+K2+$AI$9,0),0)</f>
        <v>0</v>
      </c>
      <c r="M2" s="23">
        <f t="shared" ref="M2:M65" si="4">IF(D2&gt;0,IFERROR((G2/C2)+P2+K2+$AI$9,0),0)</f>
        <v>0</v>
      </c>
      <c r="N2" s="6">
        <f t="shared" ref="N2:N65" si="5">IFERROR(IF(G2=0,(AD2),G2/C2),0)</f>
        <v>0</v>
      </c>
      <c r="O2" s="11" t="e">
        <f t="shared" ref="O2:O65" si="6">N2/D2</f>
        <v>#DIV/0!</v>
      </c>
      <c r="P2" s="6">
        <f t="shared" ref="P2:P65" si="7">IFERROR(R2/C2,0)</f>
        <v>0</v>
      </c>
      <c r="Q2" s="14">
        <f t="shared" ref="Q2:Q65" si="8">K2*C2+G2</f>
        <v>0</v>
      </c>
      <c r="R2" s="14">
        <f t="shared" ref="R2:R65" si="9">($AI$7*(C2*K2+G2))/$AI$8</f>
        <v>0</v>
      </c>
      <c r="S2" s="14">
        <f t="shared" ref="S2:S65" si="10">IFERROR(IF(G2=0,N2*C2,0),0)</f>
        <v>0</v>
      </c>
      <c r="T2" s="6">
        <f t="shared" ref="T2:T65" si="11">D2</f>
        <v>0</v>
      </c>
      <c r="U2" s="6" t="e">
        <f t="shared" ref="U2:U65" si="12">H2/C2</f>
        <v>#DIV/0!</v>
      </c>
      <c r="V2" s="6" t="e">
        <f t="shared" ref="V2:V65" si="13">T2-U2</f>
        <v>#DIV/0!</v>
      </c>
      <c r="W2" s="6" t="e">
        <f t="shared" ref="W2:W65" si="14">V2/(1-$AI$5)</f>
        <v>#DIV/0!</v>
      </c>
      <c r="X2" s="6">
        <f t="shared" ref="X2:X65" si="15">IF(F2="sim",W2*51.11/100,0)</f>
        <v>0</v>
      </c>
      <c r="Y2" s="6" t="e">
        <f t="shared" ref="Y2:Y65" si="16">W2-X2</f>
        <v>#DIV/0!</v>
      </c>
      <c r="Z2" s="6">
        <f t="shared" ref="Z2:Z65" si="17">IF(F2="sim",I2*(D2*0.551),I2*D2)</f>
        <v>0</v>
      </c>
      <c r="AA2" s="6" t="e">
        <f t="shared" ref="AA2:AA65" si="18">Y2*I2</f>
        <v>#DIV/0!</v>
      </c>
      <c r="AB2" s="6" t="e">
        <f t="shared" ref="AB2:AB65" si="19">IF(G2=0,AA2-U2,0)</f>
        <v>#DIV/0!</v>
      </c>
      <c r="AC2" s="6" t="e">
        <f t="shared" ref="AC2:AC65" si="20">IF(G2=0,Z2-U2,0)</f>
        <v>#DIV/0!</v>
      </c>
      <c r="AD2" s="6" t="e">
        <f t="shared" ref="AD2:AD65" si="21">IF($AI$3="Não",0,IF($AI$4="Base_Unica",AC2,AB2))</f>
        <v>#DIV/0!</v>
      </c>
    </row>
    <row r="3" spans="1:35" ht="15.6" x14ac:dyDescent="0.3">
      <c r="A3" s="15"/>
      <c r="B3" s="16"/>
      <c r="C3" s="17"/>
      <c r="D3" s="10"/>
      <c r="E3" s="28"/>
      <c r="F3" s="27"/>
      <c r="G3" s="10"/>
      <c r="H3" s="10"/>
      <c r="I3" s="10">
        <f t="shared" si="0"/>
        <v>0.18</v>
      </c>
      <c r="J3" s="6" t="e">
        <f t="shared" si="1"/>
        <v>#DIV/0!</v>
      </c>
      <c r="K3" s="6">
        <f t="shared" si="2"/>
        <v>0</v>
      </c>
      <c r="L3" s="24">
        <f t="shared" si="3"/>
        <v>0</v>
      </c>
      <c r="M3" s="23">
        <f t="shared" si="4"/>
        <v>0</v>
      </c>
      <c r="N3" s="6">
        <f t="shared" si="5"/>
        <v>0</v>
      </c>
      <c r="O3" s="11" t="e">
        <f t="shared" si="6"/>
        <v>#DIV/0!</v>
      </c>
      <c r="P3" s="6">
        <f t="shared" si="7"/>
        <v>0</v>
      </c>
      <c r="Q3" s="14">
        <f t="shared" si="8"/>
        <v>0</v>
      </c>
      <c r="R3" s="14">
        <f t="shared" si="9"/>
        <v>0</v>
      </c>
      <c r="S3" s="14">
        <f t="shared" si="10"/>
        <v>0</v>
      </c>
      <c r="T3" s="6">
        <f t="shared" si="11"/>
        <v>0</v>
      </c>
      <c r="U3" s="6" t="e">
        <f t="shared" si="12"/>
        <v>#DIV/0!</v>
      </c>
      <c r="V3" s="6" t="e">
        <f t="shared" si="13"/>
        <v>#DIV/0!</v>
      </c>
      <c r="W3" s="6" t="e">
        <f t="shared" si="14"/>
        <v>#DIV/0!</v>
      </c>
      <c r="X3" s="6">
        <f t="shared" si="15"/>
        <v>0</v>
      </c>
      <c r="Y3" s="6" t="e">
        <f t="shared" si="16"/>
        <v>#DIV/0!</v>
      </c>
      <c r="Z3" s="6">
        <f t="shared" si="17"/>
        <v>0</v>
      </c>
      <c r="AA3" s="6" t="e">
        <f t="shared" si="18"/>
        <v>#DIV/0!</v>
      </c>
      <c r="AB3" s="6" t="e">
        <f t="shared" si="19"/>
        <v>#DIV/0!</v>
      </c>
      <c r="AC3" s="6" t="e">
        <f t="shared" si="20"/>
        <v>#DIV/0!</v>
      </c>
      <c r="AD3" s="6" t="e">
        <f t="shared" si="21"/>
        <v>#DIV/0!</v>
      </c>
      <c r="AF3" s="53" t="s">
        <v>92</v>
      </c>
      <c r="AG3" s="54"/>
      <c r="AH3" s="54"/>
      <c r="AI3" s="35" t="s">
        <v>86</v>
      </c>
    </row>
    <row r="4" spans="1:35" ht="15.6" x14ac:dyDescent="0.3">
      <c r="A4" s="15"/>
      <c r="B4" s="16"/>
      <c r="C4" s="17"/>
      <c r="D4" s="10"/>
      <c r="E4" s="28"/>
      <c r="F4" s="27"/>
      <c r="G4" s="10"/>
      <c r="H4" s="10"/>
      <c r="I4" s="10">
        <f t="shared" si="0"/>
        <v>0.18</v>
      </c>
      <c r="J4" s="6" t="e">
        <f t="shared" si="1"/>
        <v>#DIV/0!</v>
      </c>
      <c r="K4" s="6">
        <f t="shared" si="2"/>
        <v>0</v>
      </c>
      <c r="L4" s="24">
        <f t="shared" si="3"/>
        <v>0</v>
      </c>
      <c r="M4" s="23">
        <f t="shared" si="4"/>
        <v>0</v>
      </c>
      <c r="N4" s="6">
        <f t="shared" si="5"/>
        <v>0</v>
      </c>
      <c r="O4" s="11" t="e">
        <f t="shared" si="6"/>
        <v>#DIV/0!</v>
      </c>
      <c r="P4" s="6">
        <f t="shared" si="7"/>
        <v>0</v>
      </c>
      <c r="Q4" s="14">
        <f t="shared" si="8"/>
        <v>0</v>
      </c>
      <c r="R4" s="14">
        <f t="shared" si="9"/>
        <v>0</v>
      </c>
      <c r="S4" s="14">
        <f t="shared" si="10"/>
        <v>0</v>
      </c>
      <c r="T4" s="6">
        <f t="shared" si="11"/>
        <v>0</v>
      </c>
      <c r="U4" s="6" t="e">
        <f t="shared" si="12"/>
        <v>#DIV/0!</v>
      </c>
      <c r="V4" s="6" t="e">
        <f t="shared" si="13"/>
        <v>#DIV/0!</v>
      </c>
      <c r="W4" s="6" t="e">
        <f t="shared" si="14"/>
        <v>#DIV/0!</v>
      </c>
      <c r="X4" s="6">
        <f t="shared" si="15"/>
        <v>0</v>
      </c>
      <c r="Y4" s="6" t="e">
        <f t="shared" si="16"/>
        <v>#DIV/0!</v>
      </c>
      <c r="Z4" s="6">
        <f t="shared" si="17"/>
        <v>0</v>
      </c>
      <c r="AA4" s="6" t="e">
        <f t="shared" si="18"/>
        <v>#DIV/0!</v>
      </c>
      <c r="AB4" s="6" t="e">
        <f t="shared" si="19"/>
        <v>#DIV/0!</v>
      </c>
      <c r="AC4" s="6" t="e">
        <f t="shared" si="20"/>
        <v>#DIV/0!</v>
      </c>
      <c r="AD4" s="6" t="e">
        <f t="shared" si="21"/>
        <v>#DIV/0!</v>
      </c>
      <c r="AF4" s="48" t="s">
        <v>91</v>
      </c>
      <c r="AG4" s="49"/>
      <c r="AH4" s="49"/>
      <c r="AI4" s="34" t="s">
        <v>106</v>
      </c>
    </row>
    <row r="5" spans="1:35" ht="15.6" x14ac:dyDescent="0.3">
      <c r="A5" s="15"/>
      <c r="B5" s="16"/>
      <c r="C5" s="17"/>
      <c r="D5" s="10"/>
      <c r="E5" s="28"/>
      <c r="F5" s="27"/>
      <c r="G5" s="10"/>
      <c r="H5" s="10"/>
      <c r="I5" s="10">
        <f t="shared" si="0"/>
        <v>0.18</v>
      </c>
      <c r="J5" s="6" t="e">
        <f t="shared" si="1"/>
        <v>#DIV/0!</v>
      </c>
      <c r="K5" s="6">
        <f t="shared" si="2"/>
        <v>0</v>
      </c>
      <c r="L5" s="24">
        <f t="shared" si="3"/>
        <v>0</v>
      </c>
      <c r="M5" s="23">
        <f t="shared" si="4"/>
        <v>0</v>
      </c>
      <c r="N5" s="6">
        <f t="shared" si="5"/>
        <v>0</v>
      </c>
      <c r="O5" s="11" t="e">
        <f t="shared" si="6"/>
        <v>#DIV/0!</v>
      </c>
      <c r="P5" s="6">
        <f t="shared" si="7"/>
        <v>0</v>
      </c>
      <c r="Q5" s="14">
        <f t="shared" si="8"/>
        <v>0</v>
      </c>
      <c r="R5" s="14">
        <f t="shared" si="9"/>
        <v>0</v>
      </c>
      <c r="S5" s="14">
        <f t="shared" si="10"/>
        <v>0</v>
      </c>
      <c r="T5" s="6">
        <f t="shared" si="11"/>
        <v>0</v>
      </c>
      <c r="U5" s="6" t="e">
        <f t="shared" si="12"/>
        <v>#DIV/0!</v>
      </c>
      <c r="V5" s="6" t="e">
        <f t="shared" si="13"/>
        <v>#DIV/0!</v>
      </c>
      <c r="W5" s="6" t="e">
        <f t="shared" si="14"/>
        <v>#DIV/0!</v>
      </c>
      <c r="X5" s="6">
        <f t="shared" si="15"/>
        <v>0</v>
      </c>
      <c r="Y5" s="6" t="e">
        <f t="shared" si="16"/>
        <v>#DIV/0!</v>
      </c>
      <c r="Z5" s="6">
        <f t="shared" si="17"/>
        <v>0</v>
      </c>
      <c r="AA5" s="6" t="e">
        <f t="shared" si="18"/>
        <v>#DIV/0!</v>
      </c>
      <c r="AB5" s="6" t="e">
        <f t="shared" si="19"/>
        <v>#DIV/0!</v>
      </c>
      <c r="AC5" s="6" t="e">
        <f t="shared" si="20"/>
        <v>#DIV/0!</v>
      </c>
      <c r="AD5" s="6" t="e">
        <f t="shared" si="21"/>
        <v>#DIV/0!</v>
      </c>
      <c r="AF5" s="48" t="s">
        <v>90</v>
      </c>
      <c r="AG5" s="49"/>
      <c r="AH5" s="49"/>
      <c r="AI5" s="33">
        <v>0.18</v>
      </c>
    </row>
    <row r="6" spans="1:35" ht="15.6" x14ac:dyDescent="0.3">
      <c r="A6" s="15"/>
      <c r="B6" s="16"/>
      <c r="C6" s="17"/>
      <c r="D6" s="10"/>
      <c r="E6" s="28"/>
      <c r="F6" s="27"/>
      <c r="G6" s="10"/>
      <c r="H6" s="10"/>
      <c r="I6" s="10">
        <f t="shared" si="0"/>
        <v>0.18</v>
      </c>
      <c r="J6" s="6" t="e">
        <f t="shared" si="1"/>
        <v>#DIV/0!</v>
      </c>
      <c r="K6" s="6">
        <f t="shared" si="2"/>
        <v>0</v>
      </c>
      <c r="L6" s="24">
        <f t="shared" si="3"/>
        <v>0</v>
      </c>
      <c r="M6" s="23">
        <f t="shared" si="4"/>
        <v>0</v>
      </c>
      <c r="N6" s="6">
        <f t="shared" si="5"/>
        <v>0</v>
      </c>
      <c r="O6" s="11" t="e">
        <f t="shared" si="6"/>
        <v>#DIV/0!</v>
      </c>
      <c r="P6" s="6">
        <f t="shared" si="7"/>
        <v>0</v>
      </c>
      <c r="Q6" s="14">
        <f t="shared" si="8"/>
        <v>0</v>
      </c>
      <c r="R6" s="14">
        <f t="shared" si="9"/>
        <v>0</v>
      </c>
      <c r="S6" s="14">
        <f t="shared" si="10"/>
        <v>0</v>
      </c>
      <c r="T6" s="6">
        <f t="shared" si="11"/>
        <v>0</v>
      </c>
      <c r="U6" s="6" t="e">
        <f t="shared" si="12"/>
        <v>#DIV/0!</v>
      </c>
      <c r="V6" s="6" t="e">
        <f t="shared" si="13"/>
        <v>#DIV/0!</v>
      </c>
      <c r="W6" s="6" t="e">
        <f t="shared" si="14"/>
        <v>#DIV/0!</v>
      </c>
      <c r="X6" s="6">
        <f t="shared" si="15"/>
        <v>0</v>
      </c>
      <c r="Y6" s="6" t="e">
        <f t="shared" si="16"/>
        <v>#DIV/0!</v>
      </c>
      <c r="Z6" s="6">
        <f t="shared" si="17"/>
        <v>0</v>
      </c>
      <c r="AA6" s="6" t="e">
        <f t="shared" si="18"/>
        <v>#DIV/0!</v>
      </c>
      <c r="AB6" s="6" t="e">
        <f t="shared" si="19"/>
        <v>#DIV/0!</v>
      </c>
      <c r="AC6" s="6" t="e">
        <f t="shared" si="20"/>
        <v>#DIV/0!</v>
      </c>
      <c r="AD6" s="6" t="e">
        <f t="shared" si="21"/>
        <v>#DIV/0!</v>
      </c>
      <c r="AF6" s="48" t="s">
        <v>89</v>
      </c>
      <c r="AG6" s="49"/>
      <c r="AH6" s="49"/>
      <c r="AI6" s="33">
        <v>0.12</v>
      </c>
    </row>
    <row r="7" spans="1:35" ht="15.6" x14ac:dyDescent="0.3">
      <c r="A7" s="15"/>
      <c r="B7" s="16"/>
      <c r="C7" s="17"/>
      <c r="D7" s="10"/>
      <c r="E7" s="28"/>
      <c r="F7" s="27"/>
      <c r="G7" s="10"/>
      <c r="H7" s="10"/>
      <c r="I7" s="10">
        <f t="shared" si="0"/>
        <v>0.18</v>
      </c>
      <c r="J7" s="6" t="e">
        <f t="shared" si="1"/>
        <v>#DIV/0!</v>
      </c>
      <c r="K7" s="6">
        <f t="shared" si="2"/>
        <v>0</v>
      </c>
      <c r="L7" s="24">
        <f t="shared" si="3"/>
        <v>0</v>
      </c>
      <c r="M7" s="23">
        <f t="shared" si="4"/>
        <v>0</v>
      </c>
      <c r="N7" s="6">
        <f t="shared" si="5"/>
        <v>0</v>
      </c>
      <c r="O7" s="11" t="e">
        <f t="shared" si="6"/>
        <v>#DIV/0!</v>
      </c>
      <c r="P7" s="6">
        <f t="shared" si="7"/>
        <v>0</v>
      </c>
      <c r="Q7" s="14">
        <f t="shared" si="8"/>
        <v>0</v>
      </c>
      <c r="R7" s="14">
        <f t="shared" si="9"/>
        <v>0</v>
      </c>
      <c r="S7" s="14">
        <f t="shared" si="10"/>
        <v>0</v>
      </c>
      <c r="T7" s="6">
        <f t="shared" si="11"/>
        <v>0</v>
      </c>
      <c r="U7" s="6" t="e">
        <f t="shared" si="12"/>
        <v>#DIV/0!</v>
      </c>
      <c r="V7" s="6" t="e">
        <f t="shared" si="13"/>
        <v>#DIV/0!</v>
      </c>
      <c r="W7" s="6" t="e">
        <f t="shared" si="14"/>
        <v>#DIV/0!</v>
      </c>
      <c r="X7" s="6">
        <f t="shared" si="15"/>
        <v>0</v>
      </c>
      <c r="Y7" s="6" t="e">
        <f t="shared" si="16"/>
        <v>#DIV/0!</v>
      </c>
      <c r="Z7" s="6">
        <f t="shared" si="17"/>
        <v>0</v>
      </c>
      <c r="AA7" s="6" t="e">
        <f t="shared" si="18"/>
        <v>#DIV/0!</v>
      </c>
      <c r="AB7" s="6" t="e">
        <f t="shared" si="19"/>
        <v>#DIV/0!</v>
      </c>
      <c r="AC7" s="6" t="e">
        <f t="shared" si="20"/>
        <v>#DIV/0!</v>
      </c>
      <c r="AD7" s="6" t="e">
        <f t="shared" si="21"/>
        <v>#DIV/0!</v>
      </c>
      <c r="AF7" s="48" t="s">
        <v>60</v>
      </c>
      <c r="AG7" s="49"/>
      <c r="AH7" s="49"/>
      <c r="AI7" s="32">
        <v>0</v>
      </c>
    </row>
    <row r="8" spans="1:35" ht="15.6" x14ac:dyDescent="0.3">
      <c r="A8" s="15"/>
      <c r="B8" s="16"/>
      <c r="C8" s="17"/>
      <c r="D8" s="10"/>
      <c r="E8" s="28"/>
      <c r="F8" s="27"/>
      <c r="G8" s="10"/>
      <c r="H8" s="10"/>
      <c r="I8" s="10">
        <f t="shared" si="0"/>
        <v>0.18</v>
      </c>
      <c r="J8" s="6" t="e">
        <f t="shared" si="1"/>
        <v>#DIV/0!</v>
      </c>
      <c r="K8" s="6">
        <f t="shared" si="2"/>
        <v>0</v>
      </c>
      <c r="L8" s="24">
        <f t="shared" si="3"/>
        <v>0</v>
      </c>
      <c r="M8" s="23">
        <f t="shared" si="4"/>
        <v>0</v>
      </c>
      <c r="N8" s="6">
        <f t="shared" si="5"/>
        <v>0</v>
      </c>
      <c r="O8" s="11" t="e">
        <f t="shared" si="6"/>
        <v>#DIV/0!</v>
      </c>
      <c r="P8" s="6">
        <f t="shared" si="7"/>
        <v>0</v>
      </c>
      <c r="Q8" s="14">
        <f t="shared" si="8"/>
        <v>0</v>
      </c>
      <c r="R8" s="14">
        <f t="shared" si="9"/>
        <v>0</v>
      </c>
      <c r="S8" s="14">
        <f t="shared" si="10"/>
        <v>0</v>
      </c>
      <c r="T8" s="6">
        <f t="shared" si="11"/>
        <v>0</v>
      </c>
      <c r="U8" s="6" t="e">
        <f t="shared" si="12"/>
        <v>#DIV/0!</v>
      </c>
      <c r="V8" s="6" t="e">
        <f t="shared" si="13"/>
        <v>#DIV/0!</v>
      </c>
      <c r="W8" s="6" t="e">
        <f t="shared" si="14"/>
        <v>#DIV/0!</v>
      </c>
      <c r="X8" s="6">
        <f t="shared" si="15"/>
        <v>0</v>
      </c>
      <c r="Y8" s="6" t="e">
        <f t="shared" si="16"/>
        <v>#DIV/0!</v>
      </c>
      <c r="Z8" s="6">
        <f t="shared" si="17"/>
        <v>0</v>
      </c>
      <c r="AA8" s="6" t="e">
        <f t="shared" si="18"/>
        <v>#DIV/0!</v>
      </c>
      <c r="AB8" s="6" t="e">
        <f t="shared" si="19"/>
        <v>#DIV/0!</v>
      </c>
      <c r="AC8" s="6" t="e">
        <f t="shared" si="20"/>
        <v>#DIV/0!</v>
      </c>
      <c r="AD8" s="6" t="e">
        <f t="shared" si="21"/>
        <v>#DIV/0!</v>
      </c>
      <c r="AF8" s="48" t="s">
        <v>101</v>
      </c>
      <c r="AG8" s="49"/>
      <c r="AH8" s="49"/>
      <c r="AI8" s="32">
        <v>14444.99</v>
      </c>
    </row>
    <row r="9" spans="1:35" ht="15.6" x14ac:dyDescent="0.3">
      <c r="A9" s="15"/>
      <c r="B9" s="16"/>
      <c r="C9" s="17"/>
      <c r="D9" s="10"/>
      <c r="E9" s="28"/>
      <c r="F9" s="27"/>
      <c r="G9" s="10"/>
      <c r="H9" s="10"/>
      <c r="I9" s="10">
        <f t="shared" si="0"/>
        <v>0.18</v>
      </c>
      <c r="J9" s="6" t="e">
        <f t="shared" si="1"/>
        <v>#DIV/0!</v>
      </c>
      <c r="K9" s="6">
        <f t="shared" si="2"/>
        <v>0</v>
      </c>
      <c r="L9" s="24">
        <f t="shared" si="3"/>
        <v>0</v>
      </c>
      <c r="M9" s="23">
        <f t="shared" si="4"/>
        <v>0</v>
      </c>
      <c r="N9" s="6">
        <f t="shared" si="5"/>
        <v>0</v>
      </c>
      <c r="O9" s="11" t="e">
        <f t="shared" si="6"/>
        <v>#DIV/0!</v>
      </c>
      <c r="P9" s="6">
        <f t="shared" si="7"/>
        <v>0</v>
      </c>
      <c r="Q9" s="14">
        <f t="shared" si="8"/>
        <v>0</v>
      </c>
      <c r="R9" s="14">
        <f t="shared" si="9"/>
        <v>0</v>
      </c>
      <c r="S9" s="14">
        <f t="shared" si="10"/>
        <v>0</v>
      </c>
      <c r="T9" s="6">
        <f t="shared" si="11"/>
        <v>0</v>
      </c>
      <c r="U9" s="6" t="e">
        <f t="shared" si="12"/>
        <v>#DIV/0!</v>
      </c>
      <c r="V9" s="6" t="e">
        <f t="shared" si="13"/>
        <v>#DIV/0!</v>
      </c>
      <c r="W9" s="6" t="e">
        <f t="shared" si="14"/>
        <v>#DIV/0!</v>
      </c>
      <c r="X9" s="6">
        <f t="shared" si="15"/>
        <v>0</v>
      </c>
      <c r="Y9" s="6" t="e">
        <f t="shared" si="16"/>
        <v>#DIV/0!</v>
      </c>
      <c r="Z9" s="6">
        <f t="shared" si="17"/>
        <v>0</v>
      </c>
      <c r="AA9" s="6" t="e">
        <f t="shared" si="18"/>
        <v>#DIV/0!</v>
      </c>
      <c r="AB9" s="6" t="e">
        <f t="shared" si="19"/>
        <v>#DIV/0!</v>
      </c>
      <c r="AC9" s="6" t="e">
        <f t="shared" si="20"/>
        <v>#DIV/0!</v>
      </c>
      <c r="AD9" s="6" t="e">
        <f t="shared" si="21"/>
        <v>#DIV/0!</v>
      </c>
      <c r="AF9" s="48" t="s">
        <v>61</v>
      </c>
      <c r="AG9" s="49"/>
      <c r="AH9" s="49"/>
      <c r="AI9" s="32"/>
    </row>
    <row r="10" spans="1:35" ht="15.6" x14ac:dyDescent="0.3">
      <c r="A10" s="15"/>
      <c r="B10" s="16"/>
      <c r="C10" s="17"/>
      <c r="D10" s="10"/>
      <c r="E10" s="28"/>
      <c r="F10" s="27"/>
      <c r="G10" s="10"/>
      <c r="H10" s="10"/>
      <c r="I10" s="10">
        <f t="shared" si="0"/>
        <v>0.18</v>
      </c>
      <c r="J10" s="6" t="e">
        <f t="shared" si="1"/>
        <v>#DIV/0!</v>
      </c>
      <c r="K10" s="6">
        <f t="shared" si="2"/>
        <v>0</v>
      </c>
      <c r="L10" s="24">
        <f t="shared" si="3"/>
        <v>0</v>
      </c>
      <c r="M10" s="23">
        <f t="shared" si="4"/>
        <v>0</v>
      </c>
      <c r="N10" s="6">
        <f t="shared" si="5"/>
        <v>0</v>
      </c>
      <c r="O10" s="11" t="e">
        <f t="shared" si="6"/>
        <v>#DIV/0!</v>
      </c>
      <c r="P10" s="6">
        <f t="shared" si="7"/>
        <v>0</v>
      </c>
      <c r="Q10" s="14">
        <f t="shared" si="8"/>
        <v>0</v>
      </c>
      <c r="R10" s="14">
        <f t="shared" si="9"/>
        <v>0</v>
      </c>
      <c r="S10" s="14">
        <f t="shared" si="10"/>
        <v>0</v>
      </c>
      <c r="T10" s="6">
        <f t="shared" si="11"/>
        <v>0</v>
      </c>
      <c r="U10" s="6" t="e">
        <f t="shared" si="12"/>
        <v>#DIV/0!</v>
      </c>
      <c r="V10" s="6" t="e">
        <f t="shared" si="13"/>
        <v>#DIV/0!</v>
      </c>
      <c r="W10" s="6" t="e">
        <f t="shared" si="14"/>
        <v>#DIV/0!</v>
      </c>
      <c r="X10" s="6">
        <f t="shared" si="15"/>
        <v>0</v>
      </c>
      <c r="Y10" s="6" t="e">
        <f t="shared" si="16"/>
        <v>#DIV/0!</v>
      </c>
      <c r="Z10" s="6">
        <f t="shared" si="17"/>
        <v>0</v>
      </c>
      <c r="AA10" s="6" t="e">
        <f t="shared" si="18"/>
        <v>#DIV/0!</v>
      </c>
      <c r="AB10" s="6" t="e">
        <f t="shared" si="19"/>
        <v>#DIV/0!</v>
      </c>
      <c r="AC10" s="6" t="e">
        <f t="shared" si="20"/>
        <v>#DIV/0!</v>
      </c>
      <c r="AD10" s="6" t="e">
        <f t="shared" si="21"/>
        <v>#DIV/0!</v>
      </c>
      <c r="AF10" s="48" t="s">
        <v>88</v>
      </c>
      <c r="AG10" s="49"/>
      <c r="AH10" s="49"/>
      <c r="AI10" s="31">
        <f>Q230+R230</f>
        <v>0</v>
      </c>
    </row>
    <row r="11" spans="1:35" ht="15.6" x14ac:dyDescent="0.3">
      <c r="A11" s="15"/>
      <c r="B11" s="16"/>
      <c r="C11" s="17"/>
      <c r="D11" s="10"/>
      <c r="E11" s="28"/>
      <c r="F11" s="27"/>
      <c r="G11" s="10"/>
      <c r="H11" s="10"/>
      <c r="I11" s="10">
        <f t="shared" si="0"/>
        <v>0.18</v>
      </c>
      <c r="J11" s="6" t="e">
        <f t="shared" si="1"/>
        <v>#DIV/0!</v>
      </c>
      <c r="K11" s="6">
        <f t="shared" si="2"/>
        <v>0</v>
      </c>
      <c r="L11" s="24">
        <f t="shared" si="3"/>
        <v>0</v>
      </c>
      <c r="M11" s="23">
        <f t="shared" si="4"/>
        <v>0</v>
      </c>
      <c r="N11" s="6">
        <f t="shared" si="5"/>
        <v>0</v>
      </c>
      <c r="O11" s="11" t="e">
        <f t="shared" si="6"/>
        <v>#DIV/0!</v>
      </c>
      <c r="P11" s="6">
        <f t="shared" si="7"/>
        <v>0</v>
      </c>
      <c r="Q11" s="14">
        <f t="shared" si="8"/>
        <v>0</v>
      </c>
      <c r="R11" s="14">
        <f t="shared" si="9"/>
        <v>0</v>
      </c>
      <c r="S11" s="14">
        <f t="shared" si="10"/>
        <v>0</v>
      </c>
      <c r="T11" s="6">
        <f t="shared" si="11"/>
        <v>0</v>
      </c>
      <c r="U11" s="6" t="e">
        <f t="shared" si="12"/>
        <v>#DIV/0!</v>
      </c>
      <c r="V11" s="6" t="e">
        <f t="shared" si="13"/>
        <v>#DIV/0!</v>
      </c>
      <c r="W11" s="6" t="e">
        <f t="shared" si="14"/>
        <v>#DIV/0!</v>
      </c>
      <c r="X11" s="6">
        <f t="shared" si="15"/>
        <v>0</v>
      </c>
      <c r="Y11" s="6" t="e">
        <f t="shared" si="16"/>
        <v>#DIV/0!</v>
      </c>
      <c r="Z11" s="6">
        <f t="shared" si="17"/>
        <v>0</v>
      </c>
      <c r="AA11" s="6" t="e">
        <f t="shared" si="18"/>
        <v>#DIV/0!</v>
      </c>
      <c r="AB11" s="6" t="e">
        <f t="shared" si="19"/>
        <v>#DIV/0!</v>
      </c>
      <c r="AC11" s="6" t="e">
        <f t="shared" si="20"/>
        <v>#DIV/0!</v>
      </c>
      <c r="AD11" s="6" t="e">
        <f t="shared" si="21"/>
        <v>#DIV/0!</v>
      </c>
      <c r="AF11" s="48" t="s">
        <v>100</v>
      </c>
      <c r="AG11" s="49"/>
      <c r="AH11" s="49"/>
      <c r="AI11" s="31">
        <f>IF($AI$3="Sim",S230,0)</f>
        <v>0</v>
      </c>
    </row>
    <row r="12" spans="1:35" ht="16.2" thickBot="1" x14ac:dyDescent="0.35">
      <c r="A12" s="15"/>
      <c r="B12" s="16"/>
      <c r="C12" s="17"/>
      <c r="D12" s="10"/>
      <c r="E12" s="28"/>
      <c r="F12" s="27"/>
      <c r="G12" s="10"/>
      <c r="H12" s="10"/>
      <c r="I12" s="10">
        <f t="shared" si="0"/>
        <v>0.18</v>
      </c>
      <c r="J12" s="6" t="e">
        <f t="shared" si="1"/>
        <v>#DIV/0!</v>
      </c>
      <c r="K12" s="6">
        <f t="shared" si="2"/>
        <v>0</v>
      </c>
      <c r="L12" s="24">
        <f t="shared" si="3"/>
        <v>0</v>
      </c>
      <c r="M12" s="23">
        <f t="shared" si="4"/>
        <v>0</v>
      </c>
      <c r="N12" s="6">
        <f t="shared" si="5"/>
        <v>0</v>
      </c>
      <c r="O12" s="11" t="e">
        <f t="shared" si="6"/>
        <v>#DIV/0!</v>
      </c>
      <c r="P12" s="6">
        <f t="shared" si="7"/>
        <v>0</v>
      </c>
      <c r="Q12" s="14">
        <f t="shared" si="8"/>
        <v>0</v>
      </c>
      <c r="R12" s="14">
        <f t="shared" si="9"/>
        <v>0</v>
      </c>
      <c r="S12" s="14">
        <f t="shared" si="10"/>
        <v>0</v>
      </c>
      <c r="T12" s="6">
        <f t="shared" si="11"/>
        <v>0</v>
      </c>
      <c r="U12" s="6" t="e">
        <f t="shared" si="12"/>
        <v>#DIV/0!</v>
      </c>
      <c r="V12" s="6" t="e">
        <f t="shared" si="13"/>
        <v>#DIV/0!</v>
      </c>
      <c r="W12" s="6" t="e">
        <f t="shared" si="14"/>
        <v>#DIV/0!</v>
      </c>
      <c r="X12" s="6">
        <f t="shared" si="15"/>
        <v>0</v>
      </c>
      <c r="Y12" s="6" t="e">
        <f t="shared" si="16"/>
        <v>#DIV/0!</v>
      </c>
      <c r="Z12" s="6">
        <f t="shared" si="17"/>
        <v>0</v>
      </c>
      <c r="AA12" s="6" t="e">
        <f t="shared" si="18"/>
        <v>#DIV/0!</v>
      </c>
      <c r="AB12" s="6" t="e">
        <f t="shared" si="19"/>
        <v>#DIV/0!</v>
      </c>
      <c r="AC12" s="6" t="e">
        <f t="shared" si="20"/>
        <v>#DIV/0!</v>
      </c>
      <c r="AD12" s="6" t="e">
        <f t="shared" si="21"/>
        <v>#DIV/0!</v>
      </c>
      <c r="AF12" s="51" t="s">
        <v>62</v>
      </c>
      <c r="AG12" s="52"/>
      <c r="AH12" s="52"/>
      <c r="AI12" s="30">
        <v>1</v>
      </c>
    </row>
    <row r="13" spans="1:35" x14ac:dyDescent="0.3">
      <c r="A13" s="15"/>
      <c r="B13" s="16"/>
      <c r="C13" s="17"/>
      <c r="D13" s="10"/>
      <c r="E13" s="28"/>
      <c r="F13" s="27"/>
      <c r="G13" s="10"/>
      <c r="H13" s="10"/>
      <c r="I13" s="10">
        <f t="shared" si="0"/>
        <v>0.18</v>
      </c>
      <c r="J13" s="6" t="e">
        <f t="shared" si="1"/>
        <v>#DIV/0!</v>
      </c>
      <c r="K13" s="6">
        <f t="shared" si="2"/>
        <v>0</v>
      </c>
      <c r="L13" s="24">
        <f t="shared" si="3"/>
        <v>0</v>
      </c>
      <c r="M13" s="23">
        <f t="shared" si="4"/>
        <v>0</v>
      </c>
      <c r="N13" s="6">
        <f t="shared" si="5"/>
        <v>0</v>
      </c>
      <c r="O13" s="11" t="e">
        <f t="shared" si="6"/>
        <v>#DIV/0!</v>
      </c>
      <c r="P13" s="6">
        <f t="shared" si="7"/>
        <v>0</v>
      </c>
      <c r="Q13" s="14">
        <f t="shared" si="8"/>
        <v>0</v>
      </c>
      <c r="R13" s="14">
        <f t="shared" si="9"/>
        <v>0</v>
      </c>
      <c r="S13" s="14">
        <f t="shared" si="10"/>
        <v>0</v>
      </c>
      <c r="T13" s="6">
        <f t="shared" si="11"/>
        <v>0</v>
      </c>
      <c r="U13" s="6" t="e">
        <f t="shared" si="12"/>
        <v>#DIV/0!</v>
      </c>
      <c r="V13" s="6" t="e">
        <f t="shared" si="13"/>
        <v>#DIV/0!</v>
      </c>
      <c r="W13" s="6" t="e">
        <f t="shared" si="14"/>
        <v>#DIV/0!</v>
      </c>
      <c r="X13" s="6">
        <f t="shared" si="15"/>
        <v>0</v>
      </c>
      <c r="Y13" s="6" t="e">
        <f t="shared" si="16"/>
        <v>#DIV/0!</v>
      </c>
      <c r="Z13" s="6">
        <f t="shared" si="17"/>
        <v>0</v>
      </c>
      <c r="AA13" s="6" t="e">
        <f t="shared" si="18"/>
        <v>#DIV/0!</v>
      </c>
      <c r="AB13" s="6" t="e">
        <f t="shared" si="19"/>
        <v>#DIV/0!</v>
      </c>
      <c r="AC13" s="6" t="e">
        <f t="shared" si="20"/>
        <v>#DIV/0!</v>
      </c>
      <c r="AD13" s="6" t="e">
        <f t="shared" si="21"/>
        <v>#DIV/0!</v>
      </c>
    </row>
    <row r="14" spans="1:35" ht="15.6" x14ac:dyDescent="0.3">
      <c r="A14" s="15"/>
      <c r="B14" s="16"/>
      <c r="C14" s="17"/>
      <c r="D14" s="10"/>
      <c r="E14" s="28"/>
      <c r="F14" s="27"/>
      <c r="G14" s="10"/>
      <c r="H14" s="10"/>
      <c r="I14" s="10">
        <f t="shared" si="0"/>
        <v>0.18</v>
      </c>
      <c r="J14" s="6" t="e">
        <f t="shared" si="1"/>
        <v>#DIV/0!</v>
      </c>
      <c r="K14" s="6">
        <f t="shared" si="2"/>
        <v>0</v>
      </c>
      <c r="L14" s="24">
        <f t="shared" si="3"/>
        <v>0</v>
      </c>
      <c r="M14" s="23">
        <f t="shared" si="4"/>
        <v>0</v>
      </c>
      <c r="N14" s="6">
        <f t="shared" si="5"/>
        <v>0</v>
      </c>
      <c r="O14" s="11" t="e">
        <f t="shared" si="6"/>
        <v>#DIV/0!</v>
      </c>
      <c r="P14" s="6">
        <f t="shared" si="7"/>
        <v>0</v>
      </c>
      <c r="Q14" s="14">
        <f t="shared" si="8"/>
        <v>0</v>
      </c>
      <c r="R14" s="14">
        <f t="shared" si="9"/>
        <v>0</v>
      </c>
      <c r="S14" s="14">
        <f t="shared" si="10"/>
        <v>0</v>
      </c>
      <c r="T14" s="6">
        <f t="shared" si="11"/>
        <v>0</v>
      </c>
      <c r="U14" s="6" t="e">
        <f t="shared" si="12"/>
        <v>#DIV/0!</v>
      </c>
      <c r="V14" s="6" t="e">
        <f t="shared" si="13"/>
        <v>#DIV/0!</v>
      </c>
      <c r="W14" s="6" t="e">
        <f t="shared" si="14"/>
        <v>#DIV/0!</v>
      </c>
      <c r="X14" s="6">
        <f t="shared" si="15"/>
        <v>0</v>
      </c>
      <c r="Y14" s="6" t="e">
        <f t="shared" si="16"/>
        <v>#DIV/0!</v>
      </c>
      <c r="Z14" s="6">
        <f t="shared" si="17"/>
        <v>0</v>
      </c>
      <c r="AA14" s="6" t="e">
        <f t="shared" si="18"/>
        <v>#DIV/0!</v>
      </c>
      <c r="AB14" s="6" t="e">
        <f t="shared" si="19"/>
        <v>#DIV/0!</v>
      </c>
      <c r="AC14" s="6" t="e">
        <f t="shared" si="20"/>
        <v>#DIV/0!</v>
      </c>
      <c r="AD14" s="6" t="e">
        <f t="shared" si="21"/>
        <v>#DIV/0!</v>
      </c>
      <c r="AF14" s="49" t="s">
        <v>87</v>
      </c>
      <c r="AG14" s="49"/>
      <c r="AH14" s="49"/>
      <c r="AI14" s="29">
        <f>AI8+AI7-AI10</f>
        <v>14444.99</v>
      </c>
    </row>
    <row r="15" spans="1:35" x14ac:dyDescent="0.3">
      <c r="A15" s="15"/>
      <c r="B15" s="16"/>
      <c r="C15" s="17"/>
      <c r="D15" s="10"/>
      <c r="E15" s="28"/>
      <c r="F15" s="27"/>
      <c r="G15" s="10"/>
      <c r="H15" s="10"/>
      <c r="I15" s="10">
        <f t="shared" si="0"/>
        <v>0.18</v>
      </c>
      <c r="J15" s="6" t="e">
        <f t="shared" si="1"/>
        <v>#DIV/0!</v>
      </c>
      <c r="K15" s="6">
        <f t="shared" si="2"/>
        <v>0</v>
      </c>
      <c r="L15" s="24">
        <f t="shared" si="3"/>
        <v>0</v>
      </c>
      <c r="M15" s="23">
        <f t="shared" si="4"/>
        <v>0</v>
      </c>
      <c r="N15" s="6">
        <f t="shared" si="5"/>
        <v>0</v>
      </c>
      <c r="O15" s="11" t="e">
        <f t="shared" si="6"/>
        <v>#DIV/0!</v>
      </c>
      <c r="P15" s="6">
        <f t="shared" si="7"/>
        <v>0</v>
      </c>
      <c r="Q15" s="14">
        <f t="shared" si="8"/>
        <v>0</v>
      </c>
      <c r="R15" s="14">
        <f t="shared" si="9"/>
        <v>0</v>
      </c>
      <c r="S15" s="14">
        <f t="shared" si="10"/>
        <v>0</v>
      </c>
      <c r="T15" s="6">
        <f t="shared" si="11"/>
        <v>0</v>
      </c>
      <c r="U15" s="6" t="e">
        <f t="shared" si="12"/>
        <v>#DIV/0!</v>
      </c>
      <c r="V15" s="6" t="e">
        <f t="shared" si="13"/>
        <v>#DIV/0!</v>
      </c>
      <c r="W15" s="6" t="e">
        <f t="shared" si="14"/>
        <v>#DIV/0!</v>
      </c>
      <c r="X15" s="6">
        <f t="shared" si="15"/>
        <v>0</v>
      </c>
      <c r="Y15" s="6" t="e">
        <f t="shared" si="16"/>
        <v>#DIV/0!</v>
      </c>
      <c r="Z15" s="6">
        <f t="shared" si="17"/>
        <v>0</v>
      </c>
      <c r="AA15" s="6" t="e">
        <f t="shared" si="18"/>
        <v>#DIV/0!</v>
      </c>
      <c r="AB15" s="6" t="e">
        <f t="shared" si="19"/>
        <v>#DIV/0!</v>
      </c>
      <c r="AC15" s="6" t="e">
        <f t="shared" si="20"/>
        <v>#DIV/0!</v>
      </c>
      <c r="AD15" s="6" t="e">
        <f t="shared" si="21"/>
        <v>#DIV/0!</v>
      </c>
    </row>
    <row r="16" spans="1:35" x14ac:dyDescent="0.3">
      <c r="A16" s="15"/>
      <c r="B16" s="16"/>
      <c r="C16" s="17"/>
      <c r="D16" s="10"/>
      <c r="E16" s="28"/>
      <c r="F16" s="27"/>
      <c r="G16" s="10"/>
      <c r="H16" s="10"/>
      <c r="I16" s="10">
        <f t="shared" si="0"/>
        <v>0.18</v>
      </c>
      <c r="J16" s="6" t="e">
        <f t="shared" si="1"/>
        <v>#DIV/0!</v>
      </c>
      <c r="K16" s="6">
        <f t="shared" si="2"/>
        <v>0</v>
      </c>
      <c r="L16" s="24">
        <f t="shared" si="3"/>
        <v>0</v>
      </c>
      <c r="M16" s="23">
        <f t="shared" si="4"/>
        <v>0</v>
      </c>
      <c r="N16" s="6">
        <f t="shared" si="5"/>
        <v>0</v>
      </c>
      <c r="O16" s="11" t="e">
        <f t="shared" si="6"/>
        <v>#DIV/0!</v>
      </c>
      <c r="P16" s="6">
        <f t="shared" si="7"/>
        <v>0</v>
      </c>
      <c r="Q16" s="14">
        <f t="shared" si="8"/>
        <v>0</v>
      </c>
      <c r="R16" s="14">
        <f t="shared" si="9"/>
        <v>0</v>
      </c>
      <c r="S16" s="14">
        <f t="shared" si="10"/>
        <v>0</v>
      </c>
      <c r="T16" s="6">
        <f t="shared" si="11"/>
        <v>0</v>
      </c>
      <c r="U16" s="6" t="e">
        <f t="shared" si="12"/>
        <v>#DIV/0!</v>
      </c>
      <c r="V16" s="6" t="e">
        <f t="shared" si="13"/>
        <v>#DIV/0!</v>
      </c>
      <c r="W16" s="6" t="e">
        <f t="shared" si="14"/>
        <v>#DIV/0!</v>
      </c>
      <c r="X16" s="6">
        <f t="shared" si="15"/>
        <v>0</v>
      </c>
      <c r="Y16" s="6" t="e">
        <f t="shared" si="16"/>
        <v>#DIV/0!</v>
      </c>
      <c r="Z16" s="6">
        <f t="shared" si="17"/>
        <v>0</v>
      </c>
      <c r="AA16" s="6" t="e">
        <f t="shared" si="18"/>
        <v>#DIV/0!</v>
      </c>
      <c r="AB16" s="6" t="e">
        <f t="shared" si="19"/>
        <v>#DIV/0!</v>
      </c>
      <c r="AC16" s="6" t="e">
        <f t="shared" si="20"/>
        <v>#DIV/0!</v>
      </c>
      <c r="AD16" s="6" t="e">
        <f t="shared" si="21"/>
        <v>#DIV/0!</v>
      </c>
      <c r="AF16" s="4"/>
    </row>
    <row r="17" spans="1:32" x14ac:dyDescent="0.3">
      <c r="A17" s="15"/>
      <c r="B17" s="16"/>
      <c r="C17" s="17"/>
      <c r="D17" s="10"/>
      <c r="E17" s="28"/>
      <c r="F17" s="27"/>
      <c r="G17" s="10"/>
      <c r="H17" s="10"/>
      <c r="I17" s="10">
        <f t="shared" si="0"/>
        <v>0.18</v>
      </c>
      <c r="J17" s="6" t="e">
        <f t="shared" si="1"/>
        <v>#DIV/0!</v>
      </c>
      <c r="K17" s="6">
        <f t="shared" si="2"/>
        <v>0</v>
      </c>
      <c r="L17" s="24">
        <f t="shared" si="3"/>
        <v>0</v>
      </c>
      <c r="M17" s="23">
        <f t="shared" si="4"/>
        <v>0</v>
      </c>
      <c r="N17" s="6">
        <f t="shared" si="5"/>
        <v>0</v>
      </c>
      <c r="O17" s="11" t="e">
        <f t="shared" si="6"/>
        <v>#DIV/0!</v>
      </c>
      <c r="P17" s="6">
        <f t="shared" si="7"/>
        <v>0</v>
      </c>
      <c r="Q17" s="14">
        <f t="shared" si="8"/>
        <v>0</v>
      </c>
      <c r="R17" s="14">
        <f t="shared" si="9"/>
        <v>0</v>
      </c>
      <c r="S17" s="14">
        <f t="shared" si="10"/>
        <v>0</v>
      </c>
      <c r="T17" s="6">
        <f t="shared" si="11"/>
        <v>0</v>
      </c>
      <c r="U17" s="6" t="e">
        <f t="shared" si="12"/>
        <v>#DIV/0!</v>
      </c>
      <c r="V17" s="6" t="e">
        <f t="shared" si="13"/>
        <v>#DIV/0!</v>
      </c>
      <c r="W17" s="6" t="e">
        <f t="shared" si="14"/>
        <v>#DIV/0!</v>
      </c>
      <c r="X17" s="6">
        <f t="shared" si="15"/>
        <v>0</v>
      </c>
      <c r="Y17" s="6" t="e">
        <f t="shared" si="16"/>
        <v>#DIV/0!</v>
      </c>
      <c r="Z17" s="6">
        <f t="shared" si="17"/>
        <v>0</v>
      </c>
      <c r="AA17" s="6" t="e">
        <f t="shared" si="18"/>
        <v>#DIV/0!</v>
      </c>
      <c r="AB17" s="6" t="e">
        <f t="shared" si="19"/>
        <v>#DIV/0!</v>
      </c>
      <c r="AC17" s="6" t="e">
        <f t="shared" si="20"/>
        <v>#DIV/0!</v>
      </c>
      <c r="AD17" s="6" t="e">
        <f t="shared" si="21"/>
        <v>#DIV/0!</v>
      </c>
      <c r="AF17" s="4"/>
    </row>
    <row r="18" spans="1:32" x14ac:dyDescent="0.3">
      <c r="A18" s="15"/>
      <c r="B18" s="16"/>
      <c r="C18" s="17"/>
      <c r="D18" s="10"/>
      <c r="E18" s="28"/>
      <c r="F18" s="27"/>
      <c r="G18" s="10"/>
      <c r="H18" s="10"/>
      <c r="I18" s="10">
        <f t="shared" si="0"/>
        <v>0.18</v>
      </c>
      <c r="J18" s="6" t="e">
        <f t="shared" si="1"/>
        <v>#DIV/0!</v>
      </c>
      <c r="K18" s="6">
        <f t="shared" si="2"/>
        <v>0</v>
      </c>
      <c r="L18" s="24">
        <f t="shared" si="3"/>
        <v>0</v>
      </c>
      <c r="M18" s="23">
        <f t="shared" si="4"/>
        <v>0</v>
      </c>
      <c r="N18" s="6">
        <f t="shared" si="5"/>
        <v>0</v>
      </c>
      <c r="O18" s="11" t="e">
        <f t="shared" si="6"/>
        <v>#DIV/0!</v>
      </c>
      <c r="P18" s="6">
        <f t="shared" si="7"/>
        <v>0</v>
      </c>
      <c r="Q18" s="14">
        <f t="shared" si="8"/>
        <v>0</v>
      </c>
      <c r="R18" s="14">
        <f t="shared" si="9"/>
        <v>0</v>
      </c>
      <c r="S18" s="14">
        <f t="shared" si="10"/>
        <v>0</v>
      </c>
      <c r="T18" s="6">
        <f t="shared" si="11"/>
        <v>0</v>
      </c>
      <c r="U18" s="6" t="e">
        <f t="shared" si="12"/>
        <v>#DIV/0!</v>
      </c>
      <c r="V18" s="6" t="e">
        <f t="shared" si="13"/>
        <v>#DIV/0!</v>
      </c>
      <c r="W18" s="6" t="e">
        <f t="shared" si="14"/>
        <v>#DIV/0!</v>
      </c>
      <c r="X18" s="6">
        <f t="shared" si="15"/>
        <v>0</v>
      </c>
      <c r="Y18" s="6" t="e">
        <f t="shared" si="16"/>
        <v>#DIV/0!</v>
      </c>
      <c r="Z18" s="6">
        <f t="shared" si="17"/>
        <v>0</v>
      </c>
      <c r="AA18" s="6" t="e">
        <f t="shared" si="18"/>
        <v>#DIV/0!</v>
      </c>
      <c r="AB18" s="6" t="e">
        <f t="shared" si="19"/>
        <v>#DIV/0!</v>
      </c>
      <c r="AC18" s="6" t="e">
        <f t="shared" si="20"/>
        <v>#DIV/0!</v>
      </c>
      <c r="AD18" s="6" t="e">
        <f t="shared" si="21"/>
        <v>#DIV/0!</v>
      </c>
    </row>
    <row r="19" spans="1:32" x14ac:dyDescent="0.3">
      <c r="A19" s="15"/>
      <c r="B19" s="16"/>
      <c r="C19" s="17"/>
      <c r="D19" s="10"/>
      <c r="E19" s="28"/>
      <c r="F19" s="27"/>
      <c r="G19" s="10"/>
      <c r="H19" s="10"/>
      <c r="I19" s="10">
        <f t="shared" si="0"/>
        <v>0.18</v>
      </c>
      <c r="J19" s="6" t="e">
        <f t="shared" si="1"/>
        <v>#DIV/0!</v>
      </c>
      <c r="K19" s="6">
        <f t="shared" si="2"/>
        <v>0</v>
      </c>
      <c r="L19" s="24">
        <f t="shared" si="3"/>
        <v>0</v>
      </c>
      <c r="M19" s="23">
        <f t="shared" si="4"/>
        <v>0</v>
      </c>
      <c r="N19" s="6">
        <f t="shared" si="5"/>
        <v>0</v>
      </c>
      <c r="O19" s="11" t="e">
        <f t="shared" si="6"/>
        <v>#DIV/0!</v>
      </c>
      <c r="P19" s="6">
        <f t="shared" si="7"/>
        <v>0</v>
      </c>
      <c r="Q19" s="14">
        <f t="shared" si="8"/>
        <v>0</v>
      </c>
      <c r="R19" s="14">
        <f t="shared" si="9"/>
        <v>0</v>
      </c>
      <c r="S19" s="14">
        <f t="shared" si="10"/>
        <v>0</v>
      </c>
      <c r="T19" s="6">
        <f t="shared" si="11"/>
        <v>0</v>
      </c>
      <c r="U19" s="6" t="e">
        <f t="shared" si="12"/>
        <v>#DIV/0!</v>
      </c>
      <c r="V19" s="6" t="e">
        <f t="shared" si="13"/>
        <v>#DIV/0!</v>
      </c>
      <c r="W19" s="6" t="e">
        <f t="shared" si="14"/>
        <v>#DIV/0!</v>
      </c>
      <c r="X19" s="6">
        <f t="shared" si="15"/>
        <v>0</v>
      </c>
      <c r="Y19" s="6" t="e">
        <f t="shared" si="16"/>
        <v>#DIV/0!</v>
      </c>
      <c r="Z19" s="6">
        <f t="shared" si="17"/>
        <v>0</v>
      </c>
      <c r="AA19" s="6" t="e">
        <f t="shared" si="18"/>
        <v>#DIV/0!</v>
      </c>
      <c r="AB19" s="6" t="e">
        <f t="shared" si="19"/>
        <v>#DIV/0!</v>
      </c>
      <c r="AC19" s="6" t="e">
        <f t="shared" si="20"/>
        <v>#DIV/0!</v>
      </c>
      <c r="AD19" s="6" t="e">
        <f t="shared" si="21"/>
        <v>#DIV/0!</v>
      </c>
    </row>
    <row r="20" spans="1:32" x14ac:dyDescent="0.3">
      <c r="A20" s="15"/>
      <c r="B20" s="16"/>
      <c r="C20" s="17"/>
      <c r="D20" s="10"/>
      <c r="E20" s="28"/>
      <c r="F20" s="27"/>
      <c r="G20" s="10"/>
      <c r="H20" s="10"/>
      <c r="I20" s="10">
        <f t="shared" si="0"/>
        <v>0.18</v>
      </c>
      <c r="J20" s="6" t="e">
        <f t="shared" si="1"/>
        <v>#DIV/0!</v>
      </c>
      <c r="K20" s="6">
        <f t="shared" si="2"/>
        <v>0</v>
      </c>
      <c r="L20" s="24">
        <f t="shared" si="3"/>
        <v>0</v>
      </c>
      <c r="M20" s="23">
        <f t="shared" si="4"/>
        <v>0</v>
      </c>
      <c r="N20" s="6">
        <f t="shared" si="5"/>
        <v>0</v>
      </c>
      <c r="O20" s="11" t="e">
        <f t="shared" si="6"/>
        <v>#DIV/0!</v>
      </c>
      <c r="P20" s="6">
        <f t="shared" si="7"/>
        <v>0</v>
      </c>
      <c r="Q20" s="14">
        <f t="shared" si="8"/>
        <v>0</v>
      </c>
      <c r="R20" s="14">
        <f t="shared" si="9"/>
        <v>0</v>
      </c>
      <c r="S20" s="14">
        <f t="shared" si="10"/>
        <v>0</v>
      </c>
      <c r="T20" s="6">
        <f t="shared" si="11"/>
        <v>0</v>
      </c>
      <c r="U20" s="6" t="e">
        <f t="shared" si="12"/>
        <v>#DIV/0!</v>
      </c>
      <c r="V20" s="6" t="e">
        <f t="shared" si="13"/>
        <v>#DIV/0!</v>
      </c>
      <c r="W20" s="6" t="e">
        <f t="shared" si="14"/>
        <v>#DIV/0!</v>
      </c>
      <c r="X20" s="6">
        <f t="shared" si="15"/>
        <v>0</v>
      </c>
      <c r="Y20" s="6" t="e">
        <f t="shared" si="16"/>
        <v>#DIV/0!</v>
      </c>
      <c r="Z20" s="6">
        <f t="shared" si="17"/>
        <v>0</v>
      </c>
      <c r="AA20" s="6" t="e">
        <f t="shared" si="18"/>
        <v>#DIV/0!</v>
      </c>
      <c r="AB20" s="6" t="e">
        <f t="shared" si="19"/>
        <v>#DIV/0!</v>
      </c>
      <c r="AC20" s="6" t="e">
        <f t="shared" si="20"/>
        <v>#DIV/0!</v>
      </c>
      <c r="AD20" s="6" t="e">
        <f t="shared" si="21"/>
        <v>#DIV/0!</v>
      </c>
    </row>
    <row r="21" spans="1:32" x14ac:dyDescent="0.3">
      <c r="A21" s="15"/>
      <c r="B21" s="16"/>
      <c r="C21" s="17"/>
      <c r="D21" s="10"/>
      <c r="E21" s="28"/>
      <c r="F21" s="27"/>
      <c r="G21" s="10"/>
      <c r="H21" s="10"/>
      <c r="I21" s="10">
        <f t="shared" si="0"/>
        <v>0.18</v>
      </c>
      <c r="J21" s="6" t="e">
        <f t="shared" si="1"/>
        <v>#DIV/0!</v>
      </c>
      <c r="K21" s="6">
        <f t="shared" si="2"/>
        <v>0</v>
      </c>
      <c r="L21" s="24">
        <f t="shared" si="3"/>
        <v>0</v>
      </c>
      <c r="M21" s="23">
        <f t="shared" si="4"/>
        <v>0</v>
      </c>
      <c r="N21" s="6">
        <f t="shared" si="5"/>
        <v>0</v>
      </c>
      <c r="O21" s="11" t="e">
        <f t="shared" si="6"/>
        <v>#DIV/0!</v>
      </c>
      <c r="P21" s="6">
        <f t="shared" si="7"/>
        <v>0</v>
      </c>
      <c r="Q21" s="14">
        <f t="shared" si="8"/>
        <v>0</v>
      </c>
      <c r="R21" s="14">
        <f t="shared" si="9"/>
        <v>0</v>
      </c>
      <c r="S21" s="14">
        <f t="shared" si="10"/>
        <v>0</v>
      </c>
      <c r="T21" s="6">
        <f t="shared" si="11"/>
        <v>0</v>
      </c>
      <c r="U21" s="6" t="e">
        <f t="shared" si="12"/>
        <v>#DIV/0!</v>
      </c>
      <c r="V21" s="6" t="e">
        <f t="shared" si="13"/>
        <v>#DIV/0!</v>
      </c>
      <c r="W21" s="6" t="e">
        <f t="shared" si="14"/>
        <v>#DIV/0!</v>
      </c>
      <c r="X21" s="6">
        <f t="shared" si="15"/>
        <v>0</v>
      </c>
      <c r="Y21" s="6" t="e">
        <f t="shared" si="16"/>
        <v>#DIV/0!</v>
      </c>
      <c r="Z21" s="6">
        <f t="shared" si="17"/>
        <v>0</v>
      </c>
      <c r="AA21" s="6" t="e">
        <f t="shared" si="18"/>
        <v>#DIV/0!</v>
      </c>
      <c r="AB21" s="6" t="e">
        <f t="shared" si="19"/>
        <v>#DIV/0!</v>
      </c>
      <c r="AC21" s="6" t="e">
        <f t="shared" si="20"/>
        <v>#DIV/0!</v>
      </c>
      <c r="AD21" s="6" t="e">
        <f t="shared" si="21"/>
        <v>#DIV/0!</v>
      </c>
    </row>
    <row r="22" spans="1:32" x14ac:dyDescent="0.3">
      <c r="A22" s="15"/>
      <c r="B22" s="16"/>
      <c r="C22" s="17"/>
      <c r="D22" s="10"/>
      <c r="E22" s="28"/>
      <c r="F22" s="27"/>
      <c r="G22" s="10"/>
      <c r="H22" s="10"/>
      <c r="I22" s="10">
        <f t="shared" si="0"/>
        <v>0.18</v>
      </c>
      <c r="J22" s="6" t="e">
        <f t="shared" si="1"/>
        <v>#DIV/0!</v>
      </c>
      <c r="K22" s="6">
        <f t="shared" si="2"/>
        <v>0</v>
      </c>
      <c r="L22" s="24">
        <f t="shared" si="3"/>
        <v>0</v>
      </c>
      <c r="M22" s="23">
        <f t="shared" si="4"/>
        <v>0</v>
      </c>
      <c r="N22" s="6">
        <f t="shared" si="5"/>
        <v>0</v>
      </c>
      <c r="O22" s="11" t="e">
        <f t="shared" si="6"/>
        <v>#DIV/0!</v>
      </c>
      <c r="P22" s="6">
        <f t="shared" si="7"/>
        <v>0</v>
      </c>
      <c r="Q22" s="14">
        <f t="shared" si="8"/>
        <v>0</v>
      </c>
      <c r="R22" s="14">
        <f t="shared" si="9"/>
        <v>0</v>
      </c>
      <c r="S22" s="14">
        <f t="shared" si="10"/>
        <v>0</v>
      </c>
      <c r="T22" s="6">
        <f t="shared" si="11"/>
        <v>0</v>
      </c>
      <c r="U22" s="6" t="e">
        <f t="shared" si="12"/>
        <v>#DIV/0!</v>
      </c>
      <c r="V22" s="6" t="e">
        <f t="shared" si="13"/>
        <v>#DIV/0!</v>
      </c>
      <c r="W22" s="6" t="e">
        <f t="shared" si="14"/>
        <v>#DIV/0!</v>
      </c>
      <c r="X22" s="6">
        <f t="shared" si="15"/>
        <v>0</v>
      </c>
      <c r="Y22" s="6" t="e">
        <f t="shared" si="16"/>
        <v>#DIV/0!</v>
      </c>
      <c r="Z22" s="6">
        <f t="shared" si="17"/>
        <v>0</v>
      </c>
      <c r="AA22" s="6" t="e">
        <f t="shared" si="18"/>
        <v>#DIV/0!</v>
      </c>
      <c r="AB22" s="6" t="e">
        <f t="shared" si="19"/>
        <v>#DIV/0!</v>
      </c>
      <c r="AC22" s="6" t="e">
        <f t="shared" si="20"/>
        <v>#DIV/0!</v>
      </c>
      <c r="AD22" s="6" t="e">
        <f t="shared" si="21"/>
        <v>#DIV/0!</v>
      </c>
    </row>
    <row r="23" spans="1:32" x14ac:dyDescent="0.3">
      <c r="A23" s="15"/>
      <c r="B23" s="16"/>
      <c r="C23" s="17"/>
      <c r="D23" s="10"/>
      <c r="E23" s="28"/>
      <c r="F23" s="27"/>
      <c r="G23" s="10"/>
      <c r="H23" s="10"/>
      <c r="I23" s="10">
        <f t="shared" si="0"/>
        <v>0.18</v>
      </c>
      <c r="J23" s="6" t="e">
        <f t="shared" si="1"/>
        <v>#DIV/0!</v>
      </c>
      <c r="K23" s="6">
        <f t="shared" si="2"/>
        <v>0</v>
      </c>
      <c r="L23" s="24">
        <f t="shared" si="3"/>
        <v>0</v>
      </c>
      <c r="M23" s="23">
        <f t="shared" si="4"/>
        <v>0</v>
      </c>
      <c r="N23" s="6">
        <f t="shared" si="5"/>
        <v>0</v>
      </c>
      <c r="O23" s="11" t="e">
        <f t="shared" si="6"/>
        <v>#DIV/0!</v>
      </c>
      <c r="P23" s="6">
        <f t="shared" si="7"/>
        <v>0</v>
      </c>
      <c r="Q23" s="14">
        <f t="shared" si="8"/>
        <v>0</v>
      </c>
      <c r="R23" s="14">
        <f t="shared" si="9"/>
        <v>0</v>
      </c>
      <c r="S23" s="14">
        <f t="shared" si="10"/>
        <v>0</v>
      </c>
      <c r="T23" s="6">
        <f t="shared" si="11"/>
        <v>0</v>
      </c>
      <c r="U23" s="6" t="e">
        <f t="shared" si="12"/>
        <v>#DIV/0!</v>
      </c>
      <c r="V23" s="6" t="e">
        <f t="shared" si="13"/>
        <v>#DIV/0!</v>
      </c>
      <c r="W23" s="6" t="e">
        <f t="shared" si="14"/>
        <v>#DIV/0!</v>
      </c>
      <c r="X23" s="6">
        <f t="shared" si="15"/>
        <v>0</v>
      </c>
      <c r="Y23" s="6" t="e">
        <f t="shared" si="16"/>
        <v>#DIV/0!</v>
      </c>
      <c r="Z23" s="6">
        <f t="shared" si="17"/>
        <v>0</v>
      </c>
      <c r="AA23" s="6" t="e">
        <f t="shared" si="18"/>
        <v>#DIV/0!</v>
      </c>
      <c r="AB23" s="6" t="e">
        <f t="shared" si="19"/>
        <v>#DIV/0!</v>
      </c>
      <c r="AC23" s="6" t="e">
        <f t="shared" si="20"/>
        <v>#DIV/0!</v>
      </c>
      <c r="AD23" s="6" t="e">
        <f t="shared" si="21"/>
        <v>#DIV/0!</v>
      </c>
    </row>
    <row r="24" spans="1:32" x14ac:dyDescent="0.3">
      <c r="A24" s="15"/>
      <c r="B24" s="16"/>
      <c r="C24" s="17"/>
      <c r="D24" s="10"/>
      <c r="E24" s="28"/>
      <c r="F24" s="27"/>
      <c r="G24" s="10"/>
      <c r="H24" s="10"/>
      <c r="I24" s="10">
        <f t="shared" si="0"/>
        <v>0.18</v>
      </c>
      <c r="J24" s="6" t="e">
        <f t="shared" si="1"/>
        <v>#DIV/0!</v>
      </c>
      <c r="K24" s="6">
        <f t="shared" si="2"/>
        <v>0</v>
      </c>
      <c r="L24" s="24">
        <f t="shared" si="3"/>
        <v>0</v>
      </c>
      <c r="M24" s="23">
        <f t="shared" si="4"/>
        <v>0</v>
      </c>
      <c r="N24" s="6">
        <f t="shared" si="5"/>
        <v>0</v>
      </c>
      <c r="O24" s="11" t="e">
        <f t="shared" si="6"/>
        <v>#DIV/0!</v>
      </c>
      <c r="P24" s="6">
        <f t="shared" si="7"/>
        <v>0</v>
      </c>
      <c r="Q24" s="14">
        <f t="shared" si="8"/>
        <v>0</v>
      </c>
      <c r="R24" s="14">
        <f t="shared" si="9"/>
        <v>0</v>
      </c>
      <c r="S24" s="14">
        <f t="shared" si="10"/>
        <v>0</v>
      </c>
      <c r="T24" s="6">
        <f t="shared" si="11"/>
        <v>0</v>
      </c>
      <c r="U24" s="6" t="e">
        <f t="shared" si="12"/>
        <v>#DIV/0!</v>
      </c>
      <c r="V24" s="6" t="e">
        <f t="shared" si="13"/>
        <v>#DIV/0!</v>
      </c>
      <c r="W24" s="6" t="e">
        <f t="shared" si="14"/>
        <v>#DIV/0!</v>
      </c>
      <c r="X24" s="6">
        <f t="shared" si="15"/>
        <v>0</v>
      </c>
      <c r="Y24" s="6" t="e">
        <f t="shared" si="16"/>
        <v>#DIV/0!</v>
      </c>
      <c r="Z24" s="6">
        <f t="shared" si="17"/>
        <v>0</v>
      </c>
      <c r="AA24" s="6" t="e">
        <f t="shared" si="18"/>
        <v>#DIV/0!</v>
      </c>
      <c r="AB24" s="6" t="e">
        <f t="shared" si="19"/>
        <v>#DIV/0!</v>
      </c>
      <c r="AC24" s="6" t="e">
        <f t="shared" si="20"/>
        <v>#DIV/0!</v>
      </c>
      <c r="AD24" s="6" t="e">
        <f t="shared" si="21"/>
        <v>#DIV/0!</v>
      </c>
    </row>
    <row r="25" spans="1:32" x14ac:dyDescent="0.3">
      <c r="A25" s="15"/>
      <c r="B25" s="16"/>
      <c r="C25" s="17"/>
      <c r="D25" s="10"/>
      <c r="E25" s="28"/>
      <c r="F25" s="27"/>
      <c r="G25" s="10"/>
      <c r="H25" s="10"/>
      <c r="I25" s="10">
        <f t="shared" si="0"/>
        <v>0.18</v>
      </c>
      <c r="J25" s="6" t="e">
        <f t="shared" si="1"/>
        <v>#DIV/0!</v>
      </c>
      <c r="K25" s="6">
        <f t="shared" si="2"/>
        <v>0</v>
      </c>
      <c r="L25" s="24">
        <f t="shared" si="3"/>
        <v>0</v>
      </c>
      <c r="M25" s="23">
        <f t="shared" si="4"/>
        <v>0</v>
      </c>
      <c r="N25" s="6">
        <f t="shared" si="5"/>
        <v>0</v>
      </c>
      <c r="O25" s="11" t="e">
        <f t="shared" si="6"/>
        <v>#DIV/0!</v>
      </c>
      <c r="P25" s="6">
        <f t="shared" si="7"/>
        <v>0</v>
      </c>
      <c r="Q25" s="14">
        <f t="shared" si="8"/>
        <v>0</v>
      </c>
      <c r="R25" s="14">
        <f t="shared" si="9"/>
        <v>0</v>
      </c>
      <c r="S25" s="14">
        <f t="shared" si="10"/>
        <v>0</v>
      </c>
      <c r="T25" s="6">
        <f t="shared" si="11"/>
        <v>0</v>
      </c>
      <c r="U25" s="6" t="e">
        <f t="shared" si="12"/>
        <v>#DIV/0!</v>
      </c>
      <c r="V25" s="6" t="e">
        <f t="shared" si="13"/>
        <v>#DIV/0!</v>
      </c>
      <c r="W25" s="6" t="e">
        <f t="shared" si="14"/>
        <v>#DIV/0!</v>
      </c>
      <c r="X25" s="6">
        <f t="shared" si="15"/>
        <v>0</v>
      </c>
      <c r="Y25" s="6" t="e">
        <f t="shared" si="16"/>
        <v>#DIV/0!</v>
      </c>
      <c r="Z25" s="6">
        <f t="shared" si="17"/>
        <v>0</v>
      </c>
      <c r="AA25" s="6" t="e">
        <f t="shared" si="18"/>
        <v>#DIV/0!</v>
      </c>
      <c r="AB25" s="6" t="e">
        <f t="shared" si="19"/>
        <v>#DIV/0!</v>
      </c>
      <c r="AC25" s="6" t="e">
        <f t="shared" si="20"/>
        <v>#DIV/0!</v>
      </c>
      <c r="AD25" s="6" t="e">
        <f t="shared" si="21"/>
        <v>#DIV/0!</v>
      </c>
    </row>
    <row r="26" spans="1:32" x14ac:dyDescent="0.3">
      <c r="A26" s="15"/>
      <c r="B26" s="16"/>
      <c r="C26" s="17"/>
      <c r="D26" s="10"/>
      <c r="E26" s="28"/>
      <c r="F26" s="27"/>
      <c r="G26" s="10"/>
      <c r="H26" s="10"/>
      <c r="I26" s="10">
        <f t="shared" si="0"/>
        <v>0.18</v>
      </c>
      <c r="J26" s="6" t="e">
        <f t="shared" si="1"/>
        <v>#DIV/0!</v>
      </c>
      <c r="K26" s="6">
        <f t="shared" si="2"/>
        <v>0</v>
      </c>
      <c r="L26" s="24">
        <f t="shared" si="3"/>
        <v>0</v>
      </c>
      <c r="M26" s="23">
        <f t="shared" si="4"/>
        <v>0</v>
      </c>
      <c r="N26" s="6">
        <f t="shared" si="5"/>
        <v>0</v>
      </c>
      <c r="O26" s="11" t="e">
        <f t="shared" si="6"/>
        <v>#DIV/0!</v>
      </c>
      <c r="P26" s="6">
        <f t="shared" si="7"/>
        <v>0</v>
      </c>
      <c r="Q26" s="14">
        <f t="shared" si="8"/>
        <v>0</v>
      </c>
      <c r="R26" s="14">
        <f t="shared" si="9"/>
        <v>0</v>
      </c>
      <c r="S26" s="14">
        <f t="shared" si="10"/>
        <v>0</v>
      </c>
      <c r="T26" s="6">
        <f t="shared" si="11"/>
        <v>0</v>
      </c>
      <c r="U26" s="6" t="e">
        <f t="shared" si="12"/>
        <v>#DIV/0!</v>
      </c>
      <c r="V26" s="6" t="e">
        <f t="shared" si="13"/>
        <v>#DIV/0!</v>
      </c>
      <c r="W26" s="6" t="e">
        <f t="shared" si="14"/>
        <v>#DIV/0!</v>
      </c>
      <c r="X26" s="6">
        <f t="shared" si="15"/>
        <v>0</v>
      </c>
      <c r="Y26" s="6" t="e">
        <f t="shared" si="16"/>
        <v>#DIV/0!</v>
      </c>
      <c r="Z26" s="6">
        <f t="shared" si="17"/>
        <v>0</v>
      </c>
      <c r="AA26" s="6" t="e">
        <f t="shared" si="18"/>
        <v>#DIV/0!</v>
      </c>
      <c r="AB26" s="6" t="e">
        <f t="shared" si="19"/>
        <v>#DIV/0!</v>
      </c>
      <c r="AC26" s="6" t="e">
        <f t="shared" si="20"/>
        <v>#DIV/0!</v>
      </c>
      <c r="AD26" s="6" t="e">
        <f t="shared" si="21"/>
        <v>#DIV/0!</v>
      </c>
    </row>
    <row r="27" spans="1:32" x14ac:dyDescent="0.3">
      <c r="A27" s="15"/>
      <c r="B27" s="16"/>
      <c r="C27" s="17"/>
      <c r="D27" s="10"/>
      <c r="E27" s="28"/>
      <c r="F27" s="27"/>
      <c r="G27" s="10"/>
      <c r="H27" s="10"/>
      <c r="I27" s="10">
        <f t="shared" si="0"/>
        <v>0.18</v>
      </c>
      <c r="J27" s="6" t="e">
        <f t="shared" si="1"/>
        <v>#DIV/0!</v>
      </c>
      <c r="K27" s="6">
        <f t="shared" si="2"/>
        <v>0</v>
      </c>
      <c r="L27" s="24">
        <f t="shared" si="3"/>
        <v>0</v>
      </c>
      <c r="M27" s="23">
        <f t="shared" si="4"/>
        <v>0</v>
      </c>
      <c r="N27" s="6">
        <f t="shared" si="5"/>
        <v>0</v>
      </c>
      <c r="O27" s="11" t="e">
        <f t="shared" si="6"/>
        <v>#DIV/0!</v>
      </c>
      <c r="P27" s="6">
        <f t="shared" si="7"/>
        <v>0</v>
      </c>
      <c r="Q27" s="14">
        <f t="shared" si="8"/>
        <v>0</v>
      </c>
      <c r="R27" s="14">
        <f t="shared" si="9"/>
        <v>0</v>
      </c>
      <c r="S27" s="14">
        <f t="shared" si="10"/>
        <v>0</v>
      </c>
      <c r="T27" s="6">
        <f t="shared" si="11"/>
        <v>0</v>
      </c>
      <c r="U27" s="6" t="e">
        <f t="shared" si="12"/>
        <v>#DIV/0!</v>
      </c>
      <c r="V27" s="6" t="e">
        <f t="shared" si="13"/>
        <v>#DIV/0!</v>
      </c>
      <c r="W27" s="6" t="e">
        <f t="shared" si="14"/>
        <v>#DIV/0!</v>
      </c>
      <c r="X27" s="6">
        <f t="shared" si="15"/>
        <v>0</v>
      </c>
      <c r="Y27" s="6" t="e">
        <f t="shared" si="16"/>
        <v>#DIV/0!</v>
      </c>
      <c r="Z27" s="6">
        <f t="shared" si="17"/>
        <v>0</v>
      </c>
      <c r="AA27" s="6" t="e">
        <f t="shared" si="18"/>
        <v>#DIV/0!</v>
      </c>
      <c r="AB27" s="6" t="e">
        <f t="shared" si="19"/>
        <v>#DIV/0!</v>
      </c>
      <c r="AC27" s="6" t="e">
        <f t="shared" si="20"/>
        <v>#DIV/0!</v>
      </c>
      <c r="AD27" s="6" t="e">
        <f t="shared" si="21"/>
        <v>#DIV/0!</v>
      </c>
    </row>
    <row r="28" spans="1:32" x14ac:dyDescent="0.3">
      <c r="A28" s="15"/>
      <c r="B28" s="16"/>
      <c r="C28" s="17"/>
      <c r="D28" s="10"/>
      <c r="E28" s="28"/>
      <c r="F28" s="27"/>
      <c r="G28" s="10"/>
      <c r="H28" s="10"/>
      <c r="I28" s="10">
        <f t="shared" si="0"/>
        <v>0.18</v>
      </c>
      <c r="J28" s="6" t="e">
        <f t="shared" si="1"/>
        <v>#DIV/0!</v>
      </c>
      <c r="K28" s="6">
        <f t="shared" si="2"/>
        <v>0</v>
      </c>
      <c r="L28" s="24">
        <f t="shared" si="3"/>
        <v>0</v>
      </c>
      <c r="M28" s="23">
        <f t="shared" si="4"/>
        <v>0</v>
      </c>
      <c r="N28" s="6">
        <f t="shared" si="5"/>
        <v>0</v>
      </c>
      <c r="O28" s="11" t="e">
        <f t="shared" si="6"/>
        <v>#DIV/0!</v>
      </c>
      <c r="P28" s="6">
        <f t="shared" si="7"/>
        <v>0</v>
      </c>
      <c r="Q28" s="14">
        <f t="shared" si="8"/>
        <v>0</v>
      </c>
      <c r="R28" s="14">
        <f t="shared" si="9"/>
        <v>0</v>
      </c>
      <c r="S28" s="14">
        <f t="shared" si="10"/>
        <v>0</v>
      </c>
      <c r="T28" s="6">
        <f t="shared" si="11"/>
        <v>0</v>
      </c>
      <c r="U28" s="6" t="e">
        <f t="shared" si="12"/>
        <v>#DIV/0!</v>
      </c>
      <c r="V28" s="6" t="e">
        <f t="shared" si="13"/>
        <v>#DIV/0!</v>
      </c>
      <c r="W28" s="6" t="e">
        <f t="shared" si="14"/>
        <v>#DIV/0!</v>
      </c>
      <c r="X28" s="6">
        <f t="shared" si="15"/>
        <v>0</v>
      </c>
      <c r="Y28" s="6" t="e">
        <f t="shared" si="16"/>
        <v>#DIV/0!</v>
      </c>
      <c r="Z28" s="6">
        <f t="shared" si="17"/>
        <v>0</v>
      </c>
      <c r="AA28" s="6" t="e">
        <f t="shared" si="18"/>
        <v>#DIV/0!</v>
      </c>
      <c r="AB28" s="6" t="e">
        <f t="shared" si="19"/>
        <v>#DIV/0!</v>
      </c>
      <c r="AC28" s="6" t="e">
        <f t="shared" si="20"/>
        <v>#DIV/0!</v>
      </c>
      <c r="AD28" s="6" t="e">
        <f t="shared" si="21"/>
        <v>#DIV/0!</v>
      </c>
    </row>
    <row r="29" spans="1:32" x14ac:dyDescent="0.3">
      <c r="A29" s="15"/>
      <c r="B29" s="16"/>
      <c r="C29" s="17"/>
      <c r="D29" s="10"/>
      <c r="E29" s="28"/>
      <c r="F29" s="27"/>
      <c r="G29" s="10"/>
      <c r="H29" s="10"/>
      <c r="I29" s="10">
        <f t="shared" si="0"/>
        <v>0.18</v>
      </c>
      <c r="J29" s="6" t="e">
        <f t="shared" si="1"/>
        <v>#DIV/0!</v>
      </c>
      <c r="K29" s="6">
        <f t="shared" si="2"/>
        <v>0</v>
      </c>
      <c r="L29" s="24">
        <f t="shared" si="3"/>
        <v>0</v>
      </c>
      <c r="M29" s="23">
        <f t="shared" si="4"/>
        <v>0</v>
      </c>
      <c r="N29" s="6">
        <f t="shared" si="5"/>
        <v>0</v>
      </c>
      <c r="O29" s="11" t="e">
        <f t="shared" si="6"/>
        <v>#DIV/0!</v>
      </c>
      <c r="P29" s="6">
        <f t="shared" si="7"/>
        <v>0</v>
      </c>
      <c r="Q29" s="14">
        <f t="shared" si="8"/>
        <v>0</v>
      </c>
      <c r="R29" s="14">
        <f t="shared" si="9"/>
        <v>0</v>
      </c>
      <c r="S29" s="14">
        <f t="shared" si="10"/>
        <v>0</v>
      </c>
      <c r="T29" s="6">
        <f t="shared" si="11"/>
        <v>0</v>
      </c>
      <c r="U29" s="6" t="e">
        <f t="shared" si="12"/>
        <v>#DIV/0!</v>
      </c>
      <c r="V29" s="6" t="e">
        <f t="shared" si="13"/>
        <v>#DIV/0!</v>
      </c>
      <c r="W29" s="6" t="e">
        <f t="shared" si="14"/>
        <v>#DIV/0!</v>
      </c>
      <c r="X29" s="6">
        <f t="shared" si="15"/>
        <v>0</v>
      </c>
      <c r="Y29" s="6" t="e">
        <f t="shared" si="16"/>
        <v>#DIV/0!</v>
      </c>
      <c r="Z29" s="6">
        <f t="shared" si="17"/>
        <v>0</v>
      </c>
      <c r="AA29" s="6" t="e">
        <f t="shared" si="18"/>
        <v>#DIV/0!</v>
      </c>
      <c r="AB29" s="6" t="e">
        <f t="shared" si="19"/>
        <v>#DIV/0!</v>
      </c>
      <c r="AC29" s="6" t="e">
        <f t="shared" si="20"/>
        <v>#DIV/0!</v>
      </c>
      <c r="AD29" s="6" t="e">
        <f t="shared" si="21"/>
        <v>#DIV/0!</v>
      </c>
    </row>
    <row r="30" spans="1:32" x14ac:dyDescent="0.3">
      <c r="A30" s="15"/>
      <c r="B30" s="16"/>
      <c r="C30" s="17"/>
      <c r="D30" s="10"/>
      <c r="E30" s="28"/>
      <c r="F30" s="27"/>
      <c r="G30" s="10"/>
      <c r="H30" s="10"/>
      <c r="I30" s="10">
        <f t="shared" si="0"/>
        <v>0.18</v>
      </c>
      <c r="J30" s="6" t="e">
        <f t="shared" si="1"/>
        <v>#DIV/0!</v>
      </c>
      <c r="K30" s="6">
        <f t="shared" si="2"/>
        <v>0</v>
      </c>
      <c r="L30" s="24">
        <f t="shared" si="3"/>
        <v>0</v>
      </c>
      <c r="M30" s="23">
        <f t="shared" si="4"/>
        <v>0</v>
      </c>
      <c r="N30" s="6">
        <f t="shared" si="5"/>
        <v>0</v>
      </c>
      <c r="O30" s="11" t="e">
        <f t="shared" si="6"/>
        <v>#DIV/0!</v>
      </c>
      <c r="P30" s="6">
        <f t="shared" si="7"/>
        <v>0</v>
      </c>
      <c r="Q30" s="14">
        <f t="shared" si="8"/>
        <v>0</v>
      </c>
      <c r="R30" s="14">
        <f t="shared" si="9"/>
        <v>0</v>
      </c>
      <c r="S30" s="14">
        <f t="shared" si="10"/>
        <v>0</v>
      </c>
      <c r="T30" s="6">
        <f t="shared" si="11"/>
        <v>0</v>
      </c>
      <c r="U30" s="6" t="e">
        <f t="shared" si="12"/>
        <v>#DIV/0!</v>
      </c>
      <c r="V30" s="6" t="e">
        <f t="shared" si="13"/>
        <v>#DIV/0!</v>
      </c>
      <c r="W30" s="6" t="e">
        <f t="shared" si="14"/>
        <v>#DIV/0!</v>
      </c>
      <c r="X30" s="6">
        <f t="shared" si="15"/>
        <v>0</v>
      </c>
      <c r="Y30" s="6" t="e">
        <f t="shared" si="16"/>
        <v>#DIV/0!</v>
      </c>
      <c r="Z30" s="6">
        <f t="shared" si="17"/>
        <v>0</v>
      </c>
      <c r="AA30" s="6" t="e">
        <f t="shared" si="18"/>
        <v>#DIV/0!</v>
      </c>
      <c r="AB30" s="6" t="e">
        <f t="shared" si="19"/>
        <v>#DIV/0!</v>
      </c>
      <c r="AC30" s="6" t="e">
        <f t="shared" si="20"/>
        <v>#DIV/0!</v>
      </c>
      <c r="AD30" s="6" t="e">
        <f t="shared" si="21"/>
        <v>#DIV/0!</v>
      </c>
    </row>
    <row r="31" spans="1:32" x14ac:dyDescent="0.3">
      <c r="A31" s="15"/>
      <c r="B31" s="16"/>
      <c r="C31" s="17"/>
      <c r="D31" s="10"/>
      <c r="E31" s="28"/>
      <c r="F31" s="27"/>
      <c r="G31" s="10"/>
      <c r="H31" s="10"/>
      <c r="I31" s="10">
        <f t="shared" si="0"/>
        <v>0.18</v>
      </c>
      <c r="J31" s="6" t="e">
        <f t="shared" si="1"/>
        <v>#DIV/0!</v>
      </c>
      <c r="K31" s="6">
        <f t="shared" si="2"/>
        <v>0</v>
      </c>
      <c r="L31" s="24">
        <f t="shared" si="3"/>
        <v>0</v>
      </c>
      <c r="M31" s="23">
        <f t="shared" si="4"/>
        <v>0</v>
      </c>
      <c r="N31" s="6">
        <f t="shared" si="5"/>
        <v>0</v>
      </c>
      <c r="O31" s="11" t="e">
        <f t="shared" si="6"/>
        <v>#DIV/0!</v>
      </c>
      <c r="P31" s="6">
        <f t="shared" si="7"/>
        <v>0</v>
      </c>
      <c r="Q31" s="14">
        <f t="shared" si="8"/>
        <v>0</v>
      </c>
      <c r="R31" s="14">
        <f t="shared" si="9"/>
        <v>0</v>
      </c>
      <c r="S31" s="14">
        <f t="shared" si="10"/>
        <v>0</v>
      </c>
      <c r="T31" s="6">
        <f t="shared" si="11"/>
        <v>0</v>
      </c>
      <c r="U31" s="6" t="e">
        <f t="shared" si="12"/>
        <v>#DIV/0!</v>
      </c>
      <c r="V31" s="6" t="e">
        <f t="shared" si="13"/>
        <v>#DIV/0!</v>
      </c>
      <c r="W31" s="6" t="e">
        <f t="shared" si="14"/>
        <v>#DIV/0!</v>
      </c>
      <c r="X31" s="6">
        <f t="shared" si="15"/>
        <v>0</v>
      </c>
      <c r="Y31" s="6" t="e">
        <f t="shared" si="16"/>
        <v>#DIV/0!</v>
      </c>
      <c r="Z31" s="6">
        <f t="shared" si="17"/>
        <v>0</v>
      </c>
      <c r="AA31" s="6" t="e">
        <f t="shared" si="18"/>
        <v>#DIV/0!</v>
      </c>
      <c r="AB31" s="6" t="e">
        <f t="shared" si="19"/>
        <v>#DIV/0!</v>
      </c>
      <c r="AC31" s="6" t="e">
        <f t="shared" si="20"/>
        <v>#DIV/0!</v>
      </c>
      <c r="AD31" s="6" t="e">
        <f t="shared" si="21"/>
        <v>#DIV/0!</v>
      </c>
    </row>
    <row r="32" spans="1:32" x14ac:dyDescent="0.3">
      <c r="A32" s="15"/>
      <c r="B32" s="16"/>
      <c r="C32" s="17"/>
      <c r="D32" s="10"/>
      <c r="E32" s="28"/>
      <c r="F32" s="27"/>
      <c r="G32" s="10"/>
      <c r="H32" s="10"/>
      <c r="I32" s="10">
        <f t="shared" si="0"/>
        <v>0.18</v>
      </c>
      <c r="J32" s="6" t="e">
        <f t="shared" si="1"/>
        <v>#DIV/0!</v>
      </c>
      <c r="K32" s="6">
        <f t="shared" si="2"/>
        <v>0</v>
      </c>
      <c r="L32" s="24">
        <f t="shared" si="3"/>
        <v>0</v>
      </c>
      <c r="M32" s="23">
        <f t="shared" si="4"/>
        <v>0</v>
      </c>
      <c r="N32" s="6">
        <f t="shared" si="5"/>
        <v>0</v>
      </c>
      <c r="O32" s="11" t="e">
        <f t="shared" si="6"/>
        <v>#DIV/0!</v>
      </c>
      <c r="P32" s="6">
        <f t="shared" si="7"/>
        <v>0</v>
      </c>
      <c r="Q32" s="14">
        <f t="shared" si="8"/>
        <v>0</v>
      </c>
      <c r="R32" s="14">
        <f t="shared" si="9"/>
        <v>0</v>
      </c>
      <c r="S32" s="14">
        <f t="shared" si="10"/>
        <v>0</v>
      </c>
      <c r="T32" s="6">
        <f t="shared" si="11"/>
        <v>0</v>
      </c>
      <c r="U32" s="6" t="e">
        <f t="shared" si="12"/>
        <v>#DIV/0!</v>
      </c>
      <c r="V32" s="6" t="e">
        <f t="shared" si="13"/>
        <v>#DIV/0!</v>
      </c>
      <c r="W32" s="6" t="e">
        <f t="shared" si="14"/>
        <v>#DIV/0!</v>
      </c>
      <c r="X32" s="6">
        <f t="shared" si="15"/>
        <v>0</v>
      </c>
      <c r="Y32" s="6" t="e">
        <f t="shared" si="16"/>
        <v>#DIV/0!</v>
      </c>
      <c r="Z32" s="6">
        <f t="shared" si="17"/>
        <v>0</v>
      </c>
      <c r="AA32" s="6" t="e">
        <f t="shared" si="18"/>
        <v>#DIV/0!</v>
      </c>
      <c r="AB32" s="6" t="e">
        <f t="shared" si="19"/>
        <v>#DIV/0!</v>
      </c>
      <c r="AC32" s="6" t="e">
        <f t="shared" si="20"/>
        <v>#DIV/0!</v>
      </c>
      <c r="AD32" s="6" t="e">
        <f t="shared" si="21"/>
        <v>#DIV/0!</v>
      </c>
    </row>
    <row r="33" spans="1:30" x14ac:dyDescent="0.3">
      <c r="A33" s="15"/>
      <c r="B33" s="16"/>
      <c r="C33" s="17"/>
      <c r="D33" s="10"/>
      <c r="E33" s="28"/>
      <c r="F33" s="27"/>
      <c r="G33" s="10"/>
      <c r="H33" s="10"/>
      <c r="I33" s="10">
        <f t="shared" si="0"/>
        <v>0.18</v>
      </c>
      <c r="J33" s="6" t="e">
        <f t="shared" si="1"/>
        <v>#DIV/0!</v>
      </c>
      <c r="K33" s="6">
        <f t="shared" si="2"/>
        <v>0</v>
      </c>
      <c r="L33" s="24">
        <f t="shared" si="3"/>
        <v>0</v>
      </c>
      <c r="M33" s="23">
        <f t="shared" si="4"/>
        <v>0</v>
      </c>
      <c r="N33" s="6">
        <f t="shared" si="5"/>
        <v>0</v>
      </c>
      <c r="O33" s="11" t="e">
        <f t="shared" si="6"/>
        <v>#DIV/0!</v>
      </c>
      <c r="P33" s="6">
        <f t="shared" si="7"/>
        <v>0</v>
      </c>
      <c r="Q33" s="14">
        <f t="shared" si="8"/>
        <v>0</v>
      </c>
      <c r="R33" s="14">
        <f t="shared" si="9"/>
        <v>0</v>
      </c>
      <c r="S33" s="14">
        <f t="shared" si="10"/>
        <v>0</v>
      </c>
      <c r="T33" s="6">
        <f t="shared" si="11"/>
        <v>0</v>
      </c>
      <c r="U33" s="6" t="e">
        <f t="shared" si="12"/>
        <v>#DIV/0!</v>
      </c>
      <c r="V33" s="6" t="e">
        <f t="shared" si="13"/>
        <v>#DIV/0!</v>
      </c>
      <c r="W33" s="6" t="e">
        <f t="shared" si="14"/>
        <v>#DIV/0!</v>
      </c>
      <c r="X33" s="6">
        <f t="shared" si="15"/>
        <v>0</v>
      </c>
      <c r="Y33" s="6" t="e">
        <f t="shared" si="16"/>
        <v>#DIV/0!</v>
      </c>
      <c r="Z33" s="6">
        <f t="shared" si="17"/>
        <v>0</v>
      </c>
      <c r="AA33" s="6" t="e">
        <f t="shared" si="18"/>
        <v>#DIV/0!</v>
      </c>
      <c r="AB33" s="6" t="e">
        <f t="shared" si="19"/>
        <v>#DIV/0!</v>
      </c>
      <c r="AC33" s="6" t="e">
        <f t="shared" si="20"/>
        <v>#DIV/0!</v>
      </c>
      <c r="AD33" s="6" t="e">
        <f t="shared" si="21"/>
        <v>#DIV/0!</v>
      </c>
    </row>
    <row r="34" spans="1:30" x14ac:dyDescent="0.3">
      <c r="A34" s="15"/>
      <c r="B34" s="16"/>
      <c r="C34" s="17"/>
      <c r="D34" s="10"/>
      <c r="E34" s="28"/>
      <c r="F34" s="27"/>
      <c r="G34" s="10"/>
      <c r="H34" s="10"/>
      <c r="I34" s="10">
        <f t="shared" si="0"/>
        <v>0.18</v>
      </c>
      <c r="J34" s="6" t="e">
        <f t="shared" si="1"/>
        <v>#DIV/0!</v>
      </c>
      <c r="K34" s="6">
        <f t="shared" si="2"/>
        <v>0</v>
      </c>
      <c r="L34" s="24">
        <f t="shared" si="3"/>
        <v>0</v>
      </c>
      <c r="M34" s="23">
        <f t="shared" si="4"/>
        <v>0</v>
      </c>
      <c r="N34" s="6">
        <f t="shared" si="5"/>
        <v>0</v>
      </c>
      <c r="O34" s="11" t="e">
        <f t="shared" si="6"/>
        <v>#DIV/0!</v>
      </c>
      <c r="P34" s="6">
        <f t="shared" si="7"/>
        <v>0</v>
      </c>
      <c r="Q34" s="14">
        <f t="shared" si="8"/>
        <v>0</v>
      </c>
      <c r="R34" s="14">
        <f t="shared" si="9"/>
        <v>0</v>
      </c>
      <c r="S34" s="14">
        <f t="shared" si="10"/>
        <v>0</v>
      </c>
      <c r="T34" s="6">
        <f t="shared" si="11"/>
        <v>0</v>
      </c>
      <c r="U34" s="6" t="e">
        <f t="shared" si="12"/>
        <v>#DIV/0!</v>
      </c>
      <c r="V34" s="6" t="e">
        <f t="shared" si="13"/>
        <v>#DIV/0!</v>
      </c>
      <c r="W34" s="6" t="e">
        <f t="shared" si="14"/>
        <v>#DIV/0!</v>
      </c>
      <c r="X34" s="6">
        <f t="shared" si="15"/>
        <v>0</v>
      </c>
      <c r="Y34" s="6" t="e">
        <f t="shared" si="16"/>
        <v>#DIV/0!</v>
      </c>
      <c r="Z34" s="6">
        <f t="shared" si="17"/>
        <v>0</v>
      </c>
      <c r="AA34" s="6" t="e">
        <f t="shared" si="18"/>
        <v>#DIV/0!</v>
      </c>
      <c r="AB34" s="6" t="e">
        <f t="shared" si="19"/>
        <v>#DIV/0!</v>
      </c>
      <c r="AC34" s="6" t="e">
        <f t="shared" si="20"/>
        <v>#DIV/0!</v>
      </c>
      <c r="AD34" s="6" t="e">
        <f t="shared" si="21"/>
        <v>#DIV/0!</v>
      </c>
    </row>
    <row r="35" spans="1:30" x14ac:dyDescent="0.3">
      <c r="A35" s="15"/>
      <c r="B35" s="16"/>
      <c r="C35" s="17"/>
      <c r="D35" s="10"/>
      <c r="E35" s="28"/>
      <c r="F35" s="27"/>
      <c r="G35" s="10"/>
      <c r="H35" s="10"/>
      <c r="I35" s="10">
        <f t="shared" si="0"/>
        <v>0.18</v>
      </c>
      <c r="J35" s="6" t="e">
        <f t="shared" si="1"/>
        <v>#DIV/0!</v>
      </c>
      <c r="K35" s="6">
        <f t="shared" si="2"/>
        <v>0</v>
      </c>
      <c r="L35" s="24">
        <f t="shared" si="3"/>
        <v>0</v>
      </c>
      <c r="M35" s="23">
        <f t="shared" si="4"/>
        <v>0</v>
      </c>
      <c r="N35" s="6">
        <f t="shared" si="5"/>
        <v>0</v>
      </c>
      <c r="O35" s="11" t="e">
        <f t="shared" si="6"/>
        <v>#DIV/0!</v>
      </c>
      <c r="P35" s="6">
        <f t="shared" si="7"/>
        <v>0</v>
      </c>
      <c r="Q35" s="14">
        <f t="shared" si="8"/>
        <v>0</v>
      </c>
      <c r="R35" s="14">
        <f t="shared" si="9"/>
        <v>0</v>
      </c>
      <c r="S35" s="14">
        <f t="shared" si="10"/>
        <v>0</v>
      </c>
      <c r="T35" s="6">
        <f t="shared" si="11"/>
        <v>0</v>
      </c>
      <c r="U35" s="6" t="e">
        <f t="shared" si="12"/>
        <v>#DIV/0!</v>
      </c>
      <c r="V35" s="6" t="e">
        <f t="shared" si="13"/>
        <v>#DIV/0!</v>
      </c>
      <c r="W35" s="6" t="e">
        <f t="shared" si="14"/>
        <v>#DIV/0!</v>
      </c>
      <c r="X35" s="6">
        <f t="shared" si="15"/>
        <v>0</v>
      </c>
      <c r="Y35" s="6" t="e">
        <f t="shared" si="16"/>
        <v>#DIV/0!</v>
      </c>
      <c r="Z35" s="6">
        <f t="shared" si="17"/>
        <v>0</v>
      </c>
      <c r="AA35" s="6" t="e">
        <f t="shared" si="18"/>
        <v>#DIV/0!</v>
      </c>
      <c r="AB35" s="6" t="e">
        <f t="shared" si="19"/>
        <v>#DIV/0!</v>
      </c>
      <c r="AC35" s="6" t="e">
        <f t="shared" si="20"/>
        <v>#DIV/0!</v>
      </c>
      <c r="AD35" s="6" t="e">
        <f t="shared" si="21"/>
        <v>#DIV/0!</v>
      </c>
    </row>
    <row r="36" spans="1:30" x14ac:dyDescent="0.3">
      <c r="A36" s="15"/>
      <c r="B36" s="16"/>
      <c r="C36" s="17"/>
      <c r="D36" s="10"/>
      <c r="E36" s="28"/>
      <c r="F36" s="27"/>
      <c r="G36" s="10"/>
      <c r="H36" s="10"/>
      <c r="I36" s="10">
        <f t="shared" si="0"/>
        <v>0.18</v>
      </c>
      <c r="J36" s="6" t="e">
        <f t="shared" si="1"/>
        <v>#DIV/0!</v>
      </c>
      <c r="K36" s="6">
        <f t="shared" si="2"/>
        <v>0</v>
      </c>
      <c r="L36" s="24">
        <f t="shared" si="3"/>
        <v>0</v>
      </c>
      <c r="M36" s="23">
        <f t="shared" si="4"/>
        <v>0</v>
      </c>
      <c r="N36" s="6">
        <f t="shared" si="5"/>
        <v>0</v>
      </c>
      <c r="O36" s="11" t="e">
        <f t="shared" si="6"/>
        <v>#DIV/0!</v>
      </c>
      <c r="P36" s="6">
        <f t="shared" si="7"/>
        <v>0</v>
      </c>
      <c r="Q36" s="14">
        <f t="shared" si="8"/>
        <v>0</v>
      </c>
      <c r="R36" s="14">
        <f t="shared" si="9"/>
        <v>0</v>
      </c>
      <c r="S36" s="14">
        <f t="shared" si="10"/>
        <v>0</v>
      </c>
      <c r="T36" s="6">
        <f t="shared" si="11"/>
        <v>0</v>
      </c>
      <c r="U36" s="6" t="e">
        <f t="shared" si="12"/>
        <v>#DIV/0!</v>
      </c>
      <c r="V36" s="6" t="e">
        <f t="shared" si="13"/>
        <v>#DIV/0!</v>
      </c>
      <c r="W36" s="6" t="e">
        <f t="shared" si="14"/>
        <v>#DIV/0!</v>
      </c>
      <c r="X36" s="6">
        <f t="shared" si="15"/>
        <v>0</v>
      </c>
      <c r="Y36" s="6" t="e">
        <f t="shared" si="16"/>
        <v>#DIV/0!</v>
      </c>
      <c r="Z36" s="6">
        <f t="shared" si="17"/>
        <v>0</v>
      </c>
      <c r="AA36" s="6" t="e">
        <f t="shared" si="18"/>
        <v>#DIV/0!</v>
      </c>
      <c r="AB36" s="6" t="e">
        <f t="shared" si="19"/>
        <v>#DIV/0!</v>
      </c>
      <c r="AC36" s="6" t="e">
        <f t="shared" si="20"/>
        <v>#DIV/0!</v>
      </c>
      <c r="AD36" s="6" t="e">
        <f t="shared" si="21"/>
        <v>#DIV/0!</v>
      </c>
    </row>
    <row r="37" spans="1:30" x14ac:dyDescent="0.3">
      <c r="A37" s="15"/>
      <c r="B37" s="16"/>
      <c r="C37" s="17"/>
      <c r="D37" s="10"/>
      <c r="E37" s="28"/>
      <c r="F37" s="27"/>
      <c r="G37" s="10"/>
      <c r="H37" s="10"/>
      <c r="I37" s="10">
        <f t="shared" si="0"/>
        <v>0.18</v>
      </c>
      <c r="J37" s="6" t="e">
        <f t="shared" si="1"/>
        <v>#DIV/0!</v>
      </c>
      <c r="K37" s="6">
        <f t="shared" si="2"/>
        <v>0</v>
      </c>
      <c r="L37" s="24">
        <f t="shared" si="3"/>
        <v>0</v>
      </c>
      <c r="M37" s="23">
        <f t="shared" si="4"/>
        <v>0</v>
      </c>
      <c r="N37" s="6">
        <f t="shared" si="5"/>
        <v>0</v>
      </c>
      <c r="O37" s="11" t="e">
        <f t="shared" si="6"/>
        <v>#DIV/0!</v>
      </c>
      <c r="P37" s="6">
        <f t="shared" si="7"/>
        <v>0</v>
      </c>
      <c r="Q37" s="14">
        <f t="shared" si="8"/>
        <v>0</v>
      </c>
      <c r="R37" s="14">
        <f t="shared" si="9"/>
        <v>0</v>
      </c>
      <c r="S37" s="14">
        <f t="shared" si="10"/>
        <v>0</v>
      </c>
      <c r="T37" s="6">
        <f t="shared" si="11"/>
        <v>0</v>
      </c>
      <c r="U37" s="6" t="e">
        <f t="shared" si="12"/>
        <v>#DIV/0!</v>
      </c>
      <c r="V37" s="6" t="e">
        <f t="shared" si="13"/>
        <v>#DIV/0!</v>
      </c>
      <c r="W37" s="6" t="e">
        <f t="shared" si="14"/>
        <v>#DIV/0!</v>
      </c>
      <c r="X37" s="6">
        <f t="shared" si="15"/>
        <v>0</v>
      </c>
      <c r="Y37" s="6" t="e">
        <f t="shared" si="16"/>
        <v>#DIV/0!</v>
      </c>
      <c r="Z37" s="6">
        <f t="shared" si="17"/>
        <v>0</v>
      </c>
      <c r="AA37" s="6" t="e">
        <f t="shared" si="18"/>
        <v>#DIV/0!</v>
      </c>
      <c r="AB37" s="6" t="e">
        <f t="shared" si="19"/>
        <v>#DIV/0!</v>
      </c>
      <c r="AC37" s="6" t="e">
        <f t="shared" si="20"/>
        <v>#DIV/0!</v>
      </c>
      <c r="AD37" s="6" t="e">
        <f t="shared" si="21"/>
        <v>#DIV/0!</v>
      </c>
    </row>
    <row r="38" spans="1:30" x14ac:dyDescent="0.3">
      <c r="A38" s="15"/>
      <c r="B38" s="16"/>
      <c r="C38" s="17"/>
      <c r="D38" s="10"/>
      <c r="E38" s="28"/>
      <c r="F38" s="27"/>
      <c r="G38" s="10"/>
      <c r="H38" s="10"/>
      <c r="I38" s="10">
        <f t="shared" si="0"/>
        <v>0.18</v>
      </c>
      <c r="J38" s="6" t="e">
        <f t="shared" si="1"/>
        <v>#DIV/0!</v>
      </c>
      <c r="K38" s="6">
        <f t="shared" si="2"/>
        <v>0</v>
      </c>
      <c r="L38" s="24">
        <f t="shared" si="3"/>
        <v>0</v>
      </c>
      <c r="M38" s="23">
        <f t="shared" si="4"/>
        <v>0</v>
      </c>
      <c r="N38" s="6">
        <f t="shared" si="5"/>
        <v>0</v>
      </c>
      <c r="O38" s="11" t="e">
        <f t="shared" si="6"/>
        <v>#DIV/0!</v>
      </c>
      <c r="P38" s="6">
        <f t="shared" si="7"/>
        <v>0</v>
      </c>
      <c r="Q38" s="14">
        <f t="shared" si="8"/>
        <v>0</v>
      </c>
      <c r="R38" s="14">
        <f t="shared" si="9"/>
        <v>0</v>
      </c>
      <c r="S38" s="14">
        <f t="shared" si="10"/>
        <v>0</v>
      </c>
      <c r="T38" s="6">
        <f t="shared" si="11"/>
        <v>0</v>
      </c>
      <c r="U38" s="6" t="e">
        <f t="shared" si="12"/>
        <v>#DIV/0!</v>
      </c>
      <c r="V38" s="6" t="e">
        <f t="shared" si="13"/>
        <v>#DIV/0!</v>
      </c>
      <c r="W38" s="6" t="e">
        <f t="shared" si="14"/>
        <v>#DIV/0!</v>
      </c>
      <c r="X38" s="6">
        <f t="shared" si="15"/>
        <v>0</v>
      </c>
      <c r="Y38" s="6" t="e">
        <f t="shared" si="16"/>
        <v>#DIV/0!</v>
      </c>
      <c r="Z38" s="6">
        <f t="shared" si="17"/>
        <v>0</v>
      </c>
      <c r="AA38" s="6" t="e">
        <f t="shared" si="18"/>
        <v>#DIV/0!</v>
      </c>
      <c r="AB38" s="6" t="e">
        <f t="shared" si="19"/>
        <v>#DIV/0!</v>
      </c>
      <c r="AC38" s="6" t="e">
        <f t="shared" si="20"/>
        <v>#DIV/0!</v>
      </c>
      <c r="AD38" s="6" t="e">
        <f t="shared" si="21"/>
        <v>#DIV/0!</v>
      </c>
    </row>
    <row r="39" spans="1:30" x14ac:dyDescent="0.3">
      <c r="A39" s="15"/>
      <c r="B39" s="16"/>
      <c r="C39" s="17"/>
      <c r="D39" s="10"/>
      <c r="E39" s="28"/>
      <c r="F39" s="27"/>
      <c r="G39" s="10"/>
      <c r="H39" s="10"/>
      <c r="I39" s="10">
        <f t="shared" si="0"/>
        <v>0.18</v>
      </c>
      <c r="J39" s="6" t="e">
        <f t="shared" si="1"/>
        <v>#DIV/0!</v>
      </c>
      <c r="K39" s="6">
        <f t="shared" si="2"/>
        <v>0</v>
      </c>
      <c r="L39" s="24">
        <f t="shared" si="3"/>
        <v>0</v>
      </c>
      <c r="M39" s="23">
        <f t="shared" si="4"/>
        <v>0</v>
      </c>
      <c r="N39" s="6">
        <f t="shared" si="5"/>
        <v>0</v>
      </c>
      <c r="O39" s="11" t="e">
        <f t="shared" si="6"/>
        <v>#DIV/0!</v>
      </c>
      <c r="P39" s="6">
        <f t="shared" si="7"/>
        <v>0</v>
      </c>
      <c r="Q39" s="14">
        <f t="shared" si="8"/>
        <v>0</v>
      </c>
      <c r="R39" s="14">
        <f t="shared" si="9"/>
        <v>0</v>
      </c>
      <c r="S39" s="14">
        <f t="shared" si="10"/>
        <v>0</v>
      </c>
      <c r="T39" s="6">
        <f t="shared" si="11"/>
        <v>0</v>
      </c>
      <c r="U39" s="6" t="e">
        <f t="shared" si="12"/>
        <v>#DIV/0!</v>
      </c>
      <c r="V39" s="6" t="e">
        <f t="shared" si="13"/>
        <v>#DIV/0!</v>
      </c>
      <c r="W39" s="6" t="e">
        <f t="shared" si="14"/>
        <v>#DIV/0!</v>
      </c>
      <c r="X39" s="6">
        <f t="shared" si="15"/>
        <v>0</v>
      </c>
      <c r="Y39" s="6" t="e">
        <f t="shared" si="16"/>
        <v>#DIV/0!</v>
      </c>
      <c r="Z39" s="6">
        <f t="shared" si="17"/>
        <v>0</v>
      </c>
      <c r="AA39" s="6" t="e">
        <f t="shared" si="18"/>
        <v>#DIV/0!</v>
      </c>
      <c r="AB39" s="6" t="e">
        <f t="shared" si="19"/>
        <v>#DIV/0!</v>
      </c>
      <c r="AC39" s="6" t="e">
        <f t="shared" si="20"/>
        <v>#DIV/0!</v>
      </c>
      <c r="AD39" s="6" t="e">
        <f t="shared" si="21"/>
        <v>#DIV/0!</v>
      </c>
    </row>
    <row r="40" spans="1:30" x14ac:dyDescent="0.3">
      <c r="A40" s="15"/>
      <c r="B40" s="16"/>
      <c r="C40" s="17"/>
      <c r="D40" s="10"/>
      <c r="E40" s="28"/>
      <c r="F40" s="27"/>
      <c r="G40" s="10"/>
      <c r="H40" s="10"/>
      <c r="I40" s="10">
        <f t="shared" si="0"/>
        <v>0.18</v>
      </c>
      <c r="J40" s="6" t="e">
        <f t="shared" si="1"/>
        <v>#DIV/0!</v>
      </c>
      <c r="K40" s="6">
        <f t="shared" si="2"/>
        <v>0</v>
      </c>
      <c r="L40" s="24">
        <f t="shared" si="3"/>
        <v>0</v>
      </c>
      <c r="M40" s="23">
        <f t="shared" si="4"/>
        <v>0</v>
      </c>
      <c r="N40" s="6">
        <f t="shared" si="5"/>
        <v>0</v>
      </c>
      <c r="O40" s="11" t="e">
        <f t="shared" si="6"/>
        <v>#DIV/0!</v>
      </c>
      <c r="P40" s="6">
        <f t="shared" si="7"/>
        <v>0</v>
      </c>
      <c r="Q40" s="14">
        <f t="shared" si="8"/>
        <v>0</v>
      </c>
      <c r="R40" s="14">
        <f t="shared" si="9"/>
        <v>0</v>
      </c>
      <c r="S40" s="14">
        <f t="shared" si="10"/>
        <v>0</v>
      </c>
      <c r="T40" s="6">
        <f t="shared" si="11"/>
        <v>0</v>
      </c>
      <c r="U40" s="6" t="e">
        <f t="shared" si="12"/>
        <v>#DIV/0!</v>
      </c>
      <c r="V40" s="6" t="e">
        <f t="shared" si="13"/>
        <v>#DIV/0!</v>
      </c>
      <c r="W40" s="6" t="e">
        <f t="shared" si="14"/>
        <v>#DIV/0!</v>
      </c>
      <c r="X40" s="6">
        <f t="shared" si="15"/>
        <v>0</v>
      </c>
      <c r="Y40" s="6" t="e">
        <f t="shared" si="16"/>
        <v>#DIV/0!</v>
      </c>
      <c r="Z40" s="6">
        <f t="shared" si="17"/>
        <v>0</v>
      </c>
      <c r="AA40" s="6" t="e">
        <f t="shared" si="18"/>
        <v>#DIV/0!</v>
      </c>
      <c r="AB40" s="6" t="e">
        <f t="shared" si="19"/>
        <v>#DIV/0!</v>
      </c>
      <c r="AC40" s="6" t="e">
        <f t="shared" si="20"/>
        <v>#DIV/0!</v>
      </c>
      <c r="AD40" s="6" t="e">
        <f t="shared" si="21"/>
        <v>#DIV/0!</v>
      </c>
    </row>
    <row r="41" spans="1:30" x14ac:dyDescent="0.3">
      <c r="A41" s="15"/>
      <c r="B41" s="16"/>
      <c r="C41" s="17"/>
      <c r="D41" s="10"/>
      <c r="E41" s="28"/>
      <c r="F41" s="27"/>
      <c r="G41" s="10"/>
      <c r="H41" s="10"/>
      <c r="I41" s="10">
        <f t="shared" si="0"/>
        <v>0.18</v>
      </c>
      <c r="J41" s="6" t="e">
        <f t="shared" si="1"/>
        <v>#DIV/0!</v>
      </c>
      <c r="K41" s="6">
        <f t="shared" si="2"/>
        <v>0</v>
      </c>
      <c r="L41" s="24">
        <f t="shared" si="3"/>
        <v>0</v>
      </c>
      <c r="M41" s="23">
        <f t="shared" si="4"/>
        <v>0</v>
      </c>
      <c r="N41" s="6">
        <f t="shared" si="5"/>
        <v>0</v>
      </c>
      <c r="O41" s="11" t="e">
        <f t="shared" si="6"/>
        <v>#DIV/0!</v>
      </c>
      <c r="P41" s="6">
        <f t="shared" si="7"/>
        <v>0</v>
      </c>
      <c r="Q41" s="14">
        <f t="shared" si="8"/>
        <v>0</v>
      </c>
      <c r="R41" s="14">
        <f t="shared" si="9"/>
        <v>0</v>
      </c>
      <c r="S41" s="14">
        <f t="shared" si="10"/>
        <v>0</v>
      </c>
      <c r="T41" s="6">
        <f t="shared" si="11"/>
        <v>0</v>
      </c>
      <c r="U41" s="6" t="e">
        <f t="shared" si="12"/>
        <v>#DIV/0!</v>
      </c>
      <c r="V41" s="6" t="e">
        <f t="shared" si="13"/>
        <v>#DIV/0!</v>
      </c>
      <c r="W41" s="6" t="e">
        <f t="shared" si="14"/>
        <v>#DIV/0!</v>
      </c>
      <c r="X41" s="6">
        <f t="shared" si="15"/>
        <v>0</v>
      </c>
      <c r="Y41" s="6" t="e">
        <f t="shared" si="16"/>
        <v>#DIV/0!</v>
      </c>
      <c r="Z41" s="6">
        <f t="shared" si="17"/>
        <v>0</v>
      </c>
      <c r="AA41" s="6" t="e">
        <f t="shared" si="18"/>
        <v>#DIV/0!</v>
      </c>
      <c r="AB41" s="6" t="e">
        <f t="shared" si="19"/>
        <v>#DIV/0!</v>
      </c>
      <c r="AC41" s="6" t="e">
        <f t="shared" si="20"/>
        <v>#DIV/0!</v>
      </c>
      <c r="AD41" s="6" t="e">
        <f t="shared" si="21"/>
        <v>#DIV/0!</v>
      </c>
    </row>
    <row r="42" spans="1:30" x14ac:dyDescent="0.3">
      <c r="A42" s="15"/>
      <c r="B42" s="16"/>
      <c r="C42" s="17"/>
      <c r="D42" s="10"/>
      <c r="E42" s="28"/>
      <c r="F42" s="27"/>
      <c r="G42" s="10"/>
      <c r="H42" s="10"/>
      <c r="I42" s="10">
        <f t="shared" si="0"/>
        <v>0.18</v>
      </c>
      <c r="J42" s="6" t="e">
        <f t="shared" si="1"/>
        <v>#DIV/0!</v>
      </c>
      <c r="K42" s="6">
        <f t="shared" si="2"/>
        <v>0</v>
      </c>
      <c r="L42" s="24">
        <f t="shared" si="3"/>
        <v>0</v>
      </c>
      <c r="M42" s="23">
        <f t="shared" si="4"/>
        <v>0</v>
      </c>
      <c r="N42" s="6">
        <f t="shared" si="5"/>
        <v>0</v>
      </c>
      <c r="O42" s="11" t="e">
        <f t="shared" si="6"/>
        <v>#DIV/0!</v>
      </c>
      <c r="P42" s="6">
        <f t="shared" si="7"/>
        <v>0</v>
      </c>
      <c r="Q42" s="14">
        <f t="shared" si="8"/>
        <v>0</v>
      </c>
      <c r="R42" s="14">
        <f t="shared" si="9"/>
        <v>0</v>
      </c>
      <c r="S42" s="14">
        <f t="shared" si="10"/>
        <v>0</v>
      </c>
      <c r="T42" s="6">
        <f t="shared" si="11"/>
        <v>0</v>
      </c>
      <c r="U42" s="6" t="e">
        <f t="shared" si="12"/>
        <v>#DIV/0!</v>
      </c>
      <c r="V42" s="6" t="e">
        <f t="shared" si="13"/>
        <v>#DIV/0!</v>
      </c>
      <c r="W42" s="6" t="e">
        <f t="shared" si="14"/>
        <v>#DIV/0!</v>
      </c>
      <c r="X42" s="6">
        <f t="shared" si="15"/>
        <v>0</v>
      </c>
      <c r="Y42" s="6" t="e">
        <f t="shared" si="16"/>
        <v>#DIV/0!</v>
      </c>
      <c r="Z42" s="6">
        <f t="shared" si="17"/>
        <v>0</v>
      </c>
      <c r="AA42" s="6" t="e">
        <f t="shared" si="18"/>
        <v>#DIV/0!</v>
      </c>
      <c r="AB42" s="6" t="e">
        <f t="shared" si="19"/>
        <v>#DIV/0!</v>
      </c>
      <c r="AC42" s="6" t="e">
        <f t="shared" si="20"/>
        <v>#DIV/0!</v>
      </c>
      <c r="AD42" s="6" t="e">
        <f t="shared" si="21"/>
        <v>#DIV/0!</v>
      </c>
    </row>
    <row r="43" spans="1:30" x14ac:dyDescent="0.3">
      <c r="A43" s="15"/>
      <c r="B43" s="16"/>
      <c r="C43" s="17"/>
      <c r="D43" s="10"/>
      <c r="E43" s="28"/>
      <c r="F43" s="27"/>
      <c r="G43" s="10"/>
      <c r="H43" s="10"/>
      <c r="I43" s="10">
        <f t="shared" si="0"/>
        <v>0.18</v>
      </c>
      <c r="J43" s="6" t="e">
        <f t="shared" si="1"/>
        <v>#DIV/0!</v>
      </c>
      <c r="K43" s="6">
        <f t="shared" si="2"/>
        <v>0</v>
      </c>
      <c r="L43" s="24">
        <f t="shared" si="3"/>
        <v>0</v>
      </c>
      <c r="M43" s="23">
        <f t="shared" si="4"/>
        <v>0</v>
      </c>
      <c r="N43" s="6">
        <f t="shared" si="5"/>
        <v>0</v>
      </c>
      <c r="O43" s="11" t="e">
        <f t="shared" si="6"/>
        <v>#DIV/0!</v>
      </c>
      <c r="P43" s="6">
        <f t="shared" si="7"/>
        <v>0</v>
      </c>
      <c r="Q43" s="14">
        <f t="shared" si="8"/>
        <v>0</v>
      </c>
      <c r="R43" s="14">
        <f t="shared" si="9"/>
        <v>0</v>
      </c>
      <c r="S43" s="14">
        <f t="shared" si="10"/>
        <v>0</v>
      </c>
      <c r="T43" s="6">
        <f t="shared" si="11"/>
        <v>0</v>
      </c>
      <c r="U43" s="6" t="e">
        <f t="shared" si="12"/>
        <v>#DIV/0!</v>
      </c>
      <c r="V43" s="6" t="e">
        <f t="shared" si="13"/>
        <v>#DIV/0!</v>
      </c>
      <c r="W43" s="6" t="e">
        <f t="shared" si="14"/>
        <v>#DIV/0!</v>
      </c>
      <c r="X43" s="6">
        <f t="shared" si="15"/>
        <v>0</v>
      </c>
      <c r="Y43" s="6" t="e">
        <f t="shared" si="16"/>
        <v>#DIV/0!</v>
      </c>
      <c r="Z43" s="6">
        <f t="shared" si="17"/>
        <v>0</v>
      </c>
      <c r="AA43" s="6" t="e">
        <f t="shared" si="18"/>
        <v>#DIV/0!</v>
      </c>
      <c r="AB43" s="6" t="e">
        <f t="shared" si="19"/>
        <v>#DIV/0!</v>
      </c>
      <c r="AC43" s="6" t="e">
        <f t="shared" si="20"/>
        <v>#DIV/0!</v>
      </c>
      <c r="AD43" s="6" t="e">
        <f t="shared" si="21"/>
        <v>#DIV/0!</v>
      </c>
    </row>
    <row r="44" spans="1:30" x14ac:dyDescent="0.3">
      <c r="A44" s="15"/>
      <c r="B44" s="16"/>
      <c r="C44" s="17"/>
      <c r="D44" s="10"/>
      <c r="E44" s="28"/>
      <c r="F44" s="27"/>
      <c r="G44" s="10"/>
      <c r="H44" s="10"/>
      <c r="I44" s="10">
        <f t="shared" si="0"/>
        <v>0.18</v>
      </c>
      <c r="J44" s="6" t="e">
        <f t="shared" si="1"/>
        <v>#DIV/0!</v>
      </c>
      <c r="K44" s="6">
        <f t="shared" si="2"/>
        <v>0</v>
      </c>
      <c r="L44" s="24">
        <f t="shared" si="3"/>
        <v>0</v>
      </c>
      <c r="M44" s="23">
        <f t="shared" si="4"/>
        <v>0</v>
      </c>
      <c r="N44" s="6">
        <f t="shared" si="5"/>
        <v>0</v>
      </c>
      <c r="O44" s="11" t="e">
        <f t="shared" si="6"/>
        <v>#DIV/0!</v>
      </c>
      <c r="P44" s="6">
        <f t="shared" si="7"/>
        <v>0</v>
      </c>
      <c r="Q44" s="14">
        <f t="shared" si="8"/>
        <v>0</v>
      </c>
      <c r="R44" s="14">
        <f t="shared" si="9"/>
        <v>0</v>
      </c>
      <c r="S44" s="14">
        <f t="shared" si="10"/>
        <v>0</v>
      </c>
      <c r="T44" s="6">
        <f t="shared" si="11"/>
        <v>0</v>
      </c>
      <c r="U44" s="6" t="e">
        <f t="shared" si="12"/>
        <v>#DIV/0!</v>
      </c>
      <c r="V44" s="6" t="e">
        <f t="shared" si="13"/>
        <v>#DIV/0!</v>
      </c>
      <c r="W44" s="6" t="e">
        <f t="shared" si="14"/>
        <v>#DIV/0!</v>
      </c>
      <c r="X44" s="6">
        <f t="shared" si="15"/>
        <v>0</v>
      </c>
      <c r="Y44" s="6" t="e">
        <f t="shared" si="16"/>
        <v>#DIV/0!</v>
      </c>
      <c r="Z44" s="6">
        <f t="shared" si="17"/>
        <v>0</v>
      </c>
      <c r="AA44" s="6" t="e">
        <f t="shared" si="18"/>
        <v>#DIV/0!</v>
      </c>
      <c r="AB44" s="6" t="e">
        <f t="shared" si="19"/>
        <v>#DIV/0!</v>
      </c>
      <c r="AC44" s="6" t="e">
        <f t="shared" si="20"/>
        <v>#DIV/0!</v>
      </c>
      <c r="AD44" s="6" t="e">
        <f t="shared" si="21"/>
        <v>#DIV/0!</v>
      </c>
    </row>
    <row r="45" spans="1:30" x14ac:dyDescent="0.3">
      <c r="A45" s="15"/>
      <c r="B45" s="16"/>
      <c r="C45" s="17"/>
      <c r="D45" s="10"/>
      <c r="E45" s="28"/>
      <c r="F45" s="27"/>
      <c r="G45" s="10"/>
      <c r="H45" s="10"/>
      <c r="I45" s="10">
        <f t="shared" si="0"/>
        <v>0.18</v>
      </c>
      <c r="J45" s="6" t="e">
        <f t="shared" si="1"/>
        <v>#DIV/0!</v>
      </c>
      <c r="K45" s="6">
        <f t="shared" si="2"/>
        <v>0</v>
      </c>
      <c r="L45" s="24">
        <f t="shared" si="3"/>
        <v>0</v>
      </c>
      <c r="M45" s="23">
        <f t="shared" si="4"/>
        <v>0</v>
      </c>
      <c r="N45" s="6">
        <f t="shared" si="5"/>
        <v>0</v>
      </c>
      <c r="O45" s="11" t="e">
        <f t="shared" si="6"/>
        <v>#DIV/0!</v>
      </c>
      <c r="P45" s="6">
        <f t="shared" si="7"/>
        <v>0</v>
      </c>
      <c r="Q45" s="14">
        <f t="shared" si="8"/>
        <v>0</v>
      </c>
      <c r="R45" s="14">
        <f t="shared" si="9"/>
        <v>0</v>
      </c>
      <c r="S45" s="14">
        <f t="shared" si="10"/>
        <v>0</v>
      </c>
      <c r="T45" s="6">
        <f t="shared" si="11"/>
        <v>0</v>
      </c>
      <c r="U45" s="6" t="e">
        <f t="shared" si="12"/>
        <v>#DIV/0!</v>
      </c>
      <c r="V45" s="6" t="e">
        <f t="shared" si="13"/>
        <v>#DIV/0!</v>
      </c>
      <c r="W45" s="6" t="e">
        <f t="shared" si="14"/>
        <v>#DIV/0!</v>
      </c>
      <c r="X45" s="6">
        <f t="shared" si="15"/>
        <v>0</v>
      </c>
      <c r="Y45" s="6" t="e">
        <f t="shared" si="16"/>
        <v>#DIV/0!</v>
      </c>
      <c r="Z45" s="6">
        <f t="shared" si="17"/>
        <v>0</v>
      </c>
      <c r="AA45" s="6" t="e">
        <f t="shared" si="18"/>
        <v>#DIV/0!</v>
      </c>
      <c r="AB45" s="6" t="e">
        <f t="shared" si="19"/>
        <v>#DIV/0!</v>
      </c>
      <c r="AC45" s="6" t="e">
        <f t="shared" si="20"/>
        <v>#DIV/0!</v>
      </c>
      <c r="AD45" s="6" t="e">
        <f t="shared" si="21"/>
        <v>#DIV/0!</v>
      </c>
    </row>
    <row r="46" spans="1:30" x14ac:dyDescent="0.3">
      <c r="A46" s="15"/>
      <c r="B46" s="16"/>
      <c r="C46" s="17"/>
      <c r="D46" s="10"/>
      <c r="E46" s="28"/>
      <c r="F46" s="27"/>
      <c r="G46" s="10"/>
      <c r="H46" s="10"/>
      <c r="I46" s="10">
        <f t="shared" si="0"/>
        <v>0.18</v>
      </c>
      <c r="J46" s="6" t="e">
        <f t="shared" si="1"/>
        <v>#DIV/0!</v>
      </c>
      <c r="K46" s="6">
        <f t="shared" si="2"/>
        <v>0</v>
      </c>
      <c r="L46" s="24">
        <f t="shared" si="3"/>
        <v>0</v>
      </c>
      <c r="M46" s="23">
        <f t="shared" si="4"/>
        <v>0</v>
      </c>
      <c r="N46" s="6">
        <f t="shared" si="5"/>
        <v>0</v>
      </c>
      <c r="O46" s="11" t="e">
        <f t="shared" si="6"/>
        <v>#DIV/0!</v>
      </c>
      <c r="P46" s="6">
        <f t="shared" si="7"/>
        <v>0</v>
      </c>
      <c r="Q46" s="14">
        <f t="shared" si="8"/>
        <v>0</v>
      </c>
      <c r="R46" s="14">
        <f t="shared" si="9"/>
        <v>0</v>
      </c>
      <c r="S46" s="14">
        <f t="shared" si="10"/>
        <v>0</v>
      </c>
      <c r="T46" s="6">
        <f t="shared" si="11"/>
        <v>0</v>
      </c>
      <c r="U46" s="6" t="e">
        <f t="shared" si="12"/>
        <v>#DIV/0!</v>
      </c>
      <c r="V46" s="6" t="e">
        <f t="shared" si="13"/>
        <v>#DIV/0!</v>
      </c>
      <c r="W46" s="6" t="e">
        <f t="shared" si="14"/>
        <v>#DIV/0!</v>
      </c>
      <c r="X46" s="6">
        <f t="shared" si="15"/>
        <v>0</v>
      </c>
      <c r="Y46" s="6" t="e">
        <f t="shared" si="16"/>
        <v>#DIV/0!</v>
      </c>
      <c r="Z46" s="6">
        <f t="shared" si="17"/>
        <v>0</v>
      </c>
      <c r="AA46" s="6" t="e">
        <f t="shared" si="18"/>
        <v>#DIV/0!</v>
      </c>
      <c r="AB46" s="6" t="e">
        <f t="shared" si="19"/>
        <v>#DIV/0!</v>
      </c>
      <c r="AC46" s="6" t="e">
        <f t="shared" si="20"/>
        <v>#DIV/0!</v>
      </c>
      <c r="AD46" s="6" t="e">
        <f t="shared" si="21"/>
        <v>#DIV/0!</v>
      </c>
    </row>
    <row r="47" spans="1:30" x14ac:dyDescent="0.3">
      <c r="A47" s="15"/>
      <c r="B47" s="16"/>
      <c r="C47" s="17"/>
      <c r="D47" s="10"/>
      <c r="E47" s="28"/>
      <c r="F47" s="27"/>
      <c r="G47" s="10"/>
      <c r="H47" s="10"/>
      <c r="I47" s="10">
        <f t="shared" si="0"/>
        <v>0.18</v>
      </c>
      <c r="J47" s="6" t="e">
        <f t="shared" si="1"/>
        <v>#DIV/0!</v>
      </c>
      <c r="K47" s="6">
        <f t="shared" si="2"/>
        <v>0</v>
      </c>
      <c r="L47" s="24">
        <f t="shared" si="3"/>
        <v>0</v>
      </c>
      <c r="M47" s="23">
        <f t="shared" si="4"/>
        <v>0</v>
      </c>
      <c r="N47" s="6">
        <f t="shared" si="5"/>
        <v>0</v>
      </c>
      <c r="O47" s="11" t="e">
        <f t="shared" si="6"/>
        <v>#DIV/0!</v>
      </c>
      <c r="P47" s="6">
        <f t="shared" si="7"/>
        <v>0</v>
      </c>
      <c r="Q47" s="14">
        <f t="shared" si="8"/>
        <v>0</v>
      </c>
      <c r="R47" s="14">
        <f t="shared" si="9"/>
        <v>0</v>
      </c>
      <c r="S47" s="14">
        <f t="shared" si="10"/>
        <v>0</v>
      </c>
      <c r="T47" s="6">
        <f t="shared" si="11"/>
        <v>0</v>
      </c>
      <c r="U47" s="6" t="e">
        <f t="shared" si="12"/>
        <v>#DIV/0!</v>
      </c>
      <c r="V47" s="6" t="e">
        <f t="shared" si="13"/>
        <v>#DIV/0!</v>
      </c>
      <c r="W47" s="6" t="e">
        <f t="shared" si="14"/>
        <v>#DIV/0!</v>
      </c>
      <c r="X47" s="6">
        <f t="shared" si="15"/>
        <v>0</v>
      </c>
      <c r="Y47" s="6" t="e">
        <f t="shared" si="16"/>
        <v>#DIV/0!</v>
      </c>
      <c r="Z47" s="6">
        <f t="shared" si="17"/>
        <v>0</v>
      </c>
      <c r="AA47" s="6" t="e">
        <f t="shared" si="18"/>
        <v>#DIV/0!</v>
      </c>
      <c r="AB47" s="6" t="e">
        <f t="shared" si="19"/>
        <v>#DIV/0!</v>
      </c>
      <c r="AC47" s="6" t="e">
        <f t="shared" si="20"/>
        <v>#DIV/0!</v>
      </c>
      <c r="AD47" s="6" t="e">
        <f t="shared" si="21"/>
        <v>#DIV/0!</v>
      </c>
    </row>
    <row r="48" spans="1:30" x14ac:dyDescent="0.3">
      <c r="A48" s="15"/>
      <c r="B48" s="16"/>
      <c r="C48" s="17"/>
      <c r="D48" s="10"/>
      <c r="E48" s="28"/>
      <c r="F48" s="27"/>
      <c r="G48" s="10"/>
      <c r="H48" s="10"/>
      <c r="I48" s="10">
        <f t="shared" si="0"/>
        <v>0.18</v>
      </c>
      <c r="J48" s="6" t="e">
        <f t="shared" si="1"/>
        <v>#DIV/0!</v>
      </c>
      <c r="K48" s="6">
        <f t="shared" si="2"/>
        <v>0</v>
      </c>
      <c r="L48" s="24">
        <f t="shared" si="3"/>
        <v>0</v>
      </c>
      <c r="M48" s="23">
        <f t="shared" si="4"/>
        <v>0</v>
      </c>
      <c r="N48" s="6">
        <f t="shared" si="5"/>
        <v>0</v>
      </c>
      <c r="O48" s="11" t="e">
        <f t="shared" si="6"/>
        <v>#DIV/0!</v>
      </c>
      <c r="P48" s="6">
        <f t="shared" si="7"/>
        <v>0</v>
      </c>
      <c r="Q48" s="14">
        <f t="shared" si="8"/>
        <v>0</v>
      </c>
      <c r="R48" s="14">
        <f t="shared" si="9"/>
        <v>0</v>
      </c>
      <c r="S48" s="14">
        <f t="shared" si="10"/>
        <v>0</v>
      </c>
      <c r="T48" s="6">
        <f t="shared" si="11"/>
        <v>0</v>
      </c>
      <c r="U48" s="6" t="e">
        <f t="shared" si="12"/>
        <v>#DIV/0!</v>
      </c>
      <c r="V48" s="6" t="e">
        <f t="shared" si="13"/>
        <v>#DIV/0!</v>
      </c>
      <c r="W48" s="6" t="e">
        <f t="shared" si="14"/>
        <v>#DIV/0!</v>
      </c>
      <c r="X48" s="6">
        <f t="shared" si="15"/>
        <v>0</v>
      </c>
      <c r="Y48" s="6" t="e">
        <f t="shared" si="16"/>
        <v>#DIV/0!</v>
      </c>
      <c r="Z48" s="6">
        <f t="shared" si="17"/>
        <v>0</v>
      </c>
      <c r="AA48" s="6" t="e">
        <f t="shared" si="18"/>
        <v>#DIV/0!</v>
      </c>
      <c r="AB48" s="6" t="e">
        <f t="shared" si="19"/>
        <v>#DIV/0!</v>
      </c>
      <c r="AC48" s="6" t="e">
        <f t="shared" si="20"/>
        <v>#DIV/0!</v>
      </c>
      <c r="AD48" s="6" t="e">
        <f t="shared" si="21"/>
        <v>#DIV/0!</v>
      </c>
    </row>
    <row r="49" spans="1:30" x14ac:dyDescent="0.3">
      <c r="A49" s="15"/>
      <c r="B49" s="16"/>
      <c r="C49" s="17"/>
      <c r="D49" s="10"/>
      <c r="E49" s="28"/>
      <c r="F49" s="27"/>
      <c r="G49" s="10"/>
      <c r="H49" s="10"/>
      <c r="I49" s="10">
        <f t="shared" si="0"/>
        <v>0.18</v>
      </c>
      <c r="J49" s="6" t="e">
        <f t="shared" si="1"/>
        <v>#DIV/0!</v>
      </c>
      <c r="K49" s="6">
        <f t="shared" si="2"/>
        <v>0</v>
      </c>
      <c r="L49" s="24">
        <f t="shared" si="3"/>
        <v>0</v>
      </c>
      <c r="M49" s="23">
        <f t="shared" si="4"/>
        <v>0</v>
      </c>
      <c r="N49" s="6">
        <f t="shared" si="5"/>
        <v>0</v>
      </c>
      <c r="O49" s="11" t="e">
        <f t="shared" si="6"/>
        <v>#DIV/0!</v>
      </c>
      <c r="P49" s="6">
        <f t="shared" si="7"/>
        <v>0</v>
      </c>
      <c r="Q49" s="14">
        <f t="shared" si="8"/>
        <v>0</v>
      </c>
      <c r="R49" s="14">
        <f t="shared" si="9"/>
        <v>0</v>
      </c>
      <c r="S49" s="14">
        <f t="shared" si="10"/>
        <v>0</v>
      </c>
      <c r="T49" s="6">
        <f t="shared" si="11"/>
        <v>0</v>
      </c>
      <c r="U49" s="6" t="e">
        <f t="shared" si="12"/>
        <v>#DIV/0!</v>
      </c>
      <c r="V49" s="6" t="e">
        <f t="shared" si="13"/>
        <v>#DIV/0!</v>
      </c>
      <c r="W49" s="6" t="e">
        <f t="shared" si="14"/>
        <v>#DIV/0!</v>
      </c>
      <c r="X49" s="6">
        <f t="shared" si="15"/>
        <v>0</v>
      </c>
      <c r="Y49" s="6" t="e">
        <f t="shared" si="16"/>
        <v>#DIV/0!</v>
      </c>
      <c r="Z49" s="6">
        <f t="shared" si="17"/>
        <v>0</v>
      </c>
      <c r="AA49" s="6" t="e">
        <f t="shared" si="18"/>
        <v>#DIV/0!</v>
      </c>
      <c r="AB49" s="6" t="e">
        <f t="shared" si="19"/>
        <v>#DIV/0!</v>
      </c>
      <c r="AC49" s="6" t="e">
        <f t="shared" si="20"/>
        <v>#DIV/0!</v>
      </c>
      <c r="AD49" s="6" t="e">
        <f t="shared" si="21"/>
        <v>#DIV/0!</v>
      </c>
    </row>
    <row r="50" spans="1:30" x14ac:dyDescent="0.3">
      <c r="A50" s="15"/>
      <c r="B50" s="16"/>
      <c r="C50" s="17"/>
      <c r="D50" s="10"/>
      <c r="E50" s="28"/>
      <c r="F50" s="27"/>
      <c r="G50" s="10"/>
      <c r="H50" s="10"/>
      <c r="I50" s="10">
        <f t="shared" si="0"/>
        <v>0.18</v>
      </c>
      <c r="J50" s="6" t="e">
        <f t="shared" si="1"/>
        <v>#DIV/0!</v>
      </c>
      <c r="K50" s="6">
        <f t="shared" si="2"/>
        <v>0</v>
      </c>
      <c r="L50" s="24">
        <f t="shared" si="3"/>
        <v>0</v>
      </c>
      <c r="M50" s="23">
        <f t="shared" si="4"/>
        <v>0</v>
      </c>
      <c r="N50" s="6">
        <f t="shared" si="5"/>
        <v>0</v>
      </c>
      <c r="O50" s="11" t="e">
        <f t="shared" si="6"/>
        <v>#DIV/0!</v>
      </c>
      <c r="P50" s="6">
        <f t="shared" si="7"/>
        <v>0</v>
      </c>
      <c r="Q50" s="14">
        <f t="shared" si="8"/>
        <v>0</v>
      </c>
      <c r="R50" s="14">
        <f t="shared" si="9"/>
        <v>0</v>
      </c>
      <c r="S50" s="14">
        <f t="shared" si="10"/>
        <v>0</v>
      </c>
      <c r="T50" s="6">
        <f t="shared" si="11"/>
        <v>0</v>
      </c>
      <c r="U50" s="6" t="e">
        <f t="shared" si="12"/>
        <v>#DIV/0!</v>
      </c>
      <c r="V50" s="6" t="e">
        <f t="shared" si="13"/>
        <v>#DIV/0!</v>
      </c>
      <c r="W50" s="6" t="e">
        <f t="shared" si="14"/>
        <v>#DIV/0!</v>
      </c>
      <c r="X50" s="6">
        <f t="shared" si="15"/>
        <v>0</v>
      </c>
      <c r="Y50" s="6" t="e">
        <f t="shared" si="16"/>
        <v>#DIV/0!</v>
      </c>
      <c r="Z50" s="6">
        <f t="shared" si="17"/>
        <v>0</v>
      </c>
      <c r="AA50" s="6" t="e">
        <f t="shared" si="18"/>
        <v>#DIV/0!</v>
      </c>
      <c r="AB50" s="6" t="e">
        <f t="shared" si="19"/>
        <v>#DIV/0!</v>
      </c>
      <c r="AC50" s="6" t="e">
        <f t="shared" si="20"/>
        <v>#DIV/0!</v>
      </c>
      <c r="AD50" s="6" t="e">
        <f t="shared" si="21"/>
        <v>#DIV/0!</v>
      </c>
    </row>
    <row r="51" spans="1:30" x14ac:dyDescent="0.3">
      <c r="A51" s="15"/>
      <c r="B51" s="16"/>
      <c r="C51" s="17"/>
      <c r="D51" s="10"/>
      <c r="E51" s="28"/>
      <c r="F51" s="27"/>
      <c r="G51" s="10"/>
      <c r="H51" s="10"/>
      <c r="I51" s="10">
        <f t="shared" si="0"/>
        <v>0.18</v>
      </c>
      <c r="J51" s="6" t="e">
        <f t="shared" si="1"/>
        <v>#DIV/0!</v>
      </c>
      <c r="K51" s="6">
        <f t="shared" si="2"/>
        <v>0</v>
      </c>
      <c r="L51" s="24">
        <f t="shared" si="3"/>
        <v>0</v>
      </c>
      <c r="M51" s="23">
        <f t="shared" si="4"/>
        <v>0</v>
      </c>
      <c r="N51" s="6">
        <f t="shared" si="5"/>
        <v>0</v>
      </c>
      <c r="O51" s="11" t="e">
        <f t="shared" si="6"/>
        <v>#DIV/0!</v>
      </c>
      <c r="P51" s="6">
        <f t="shared" si="7"/>
        <v>0</v>
      </c>
      <c r="Q51" s="14">
        <f t="shared" si="8"/>
        <v>0</v>
      </c>
      <c r="R51" s="14">
        <f t="shared" si="9"/>
        <v>0</v>
      </c>
      <c r="S51" s="14">
        <f t="shared" si="10"/>
        <v>0</v>
      </c>
      <c r="T51" s="6">
        <f t="shared" si="11"/>
        <v>0</v>
      </c>
      <c r="U51" s="6" t="e">
        <f t="shared" si="12"/>
        <v>#DIV/0!</v>
      </c>
      <c r="V51" s="6" t="e">
        <f t="shared" si="13"/>
        <v>#DIV/0!</v>
      </c>
      <c r="W51" s="6" t="e">
        <f t="shared" si="14"/>
        <v>#DIV/0!</v>
      </c>
      <c r="X51" s="6">
        <f t="shared" si="15"/>
        <v>0</v>
      </c>
      <c r="Y51" s="6" t="e">
        <f t="shared" si="16"/>
        <v>#DIV/0!</v>
      </c>
      <c r="Z51" s="6">
        <f t="shared" si="17"/>
        <v>0</v>
      </c>
      <c r="AA51" s="6" t="e">
        <f t="shared" si="18"/>
        <v>#DIV/0!</v>
      </c>
      <c r="AB51" s="6" t="e">
        <f t="shared" si="19"/>
        <v>#DIV/0!</v>
      </c>
      <c r="AC51" s="6" t="e">
        <f t="shared" si="20"/>
        <v>#DIV/0!</v>
      </c>
      <c r="AD51" s="6" t="e">
        <f t="shared" si="21"/>
        <v>#DIV/0!</v>
      </c>
    </row>
    <row r="52" spans="1:30" x14ac:dyDescent="0.3">
      <c r="A52" s="15"/>
      <c r="B52" s="16"/>
      <c r="C52" s="17"/>
      <c r="D52" s="10"/>
      <c r="E52" s="28"/>
      <c r="F52" s="27"/>
      <c r="G52" s="10"/>
      <c r="H52" s="10"/>
      <c r="I52" s="10">
        <f t="shared" si="0"/>
        <v>0.18</v>
      </c>
      <c r="J52" s="6" t="e">
        <f t="shared" si="1"/>
        <v>#DIV/0!</v>
      </c>
      <c r="K52" s="6">
        <f t="shared" si="2"/>
        <v>0</v>
      </c>
      <c r="L52" s="24">
        <f t="shared" si="3"/>
        <v>0</v>
      </c>
      <c r="M52" s="23">
        <f t="shared" si="4"/>
        <v>0</v>
      </c>
      <c r="N52" s="6">
        <f t="shared" si="5"/>
        <v>0</v>
      </c>
      <c r="O52" s="11" t="e">
        <f t="shared" si="6"/>
        <v>#DIV/0!</v>
      </c>
      <c r="P52" s="6">
        <f t="shared" si="7"/>
        <v>0</v>
      </c>
      <c r="Q52" s="14">
        <f t="shared" si="8"/>
        <v>0</v>
      </c>
      <c r="R52" s="14">
        <f t="shared" si="9"/>
        <v>0</v>
      </c>
      <c r="S52" s="14">
        <f t="shared" si="10"/>
        <v>0</v>
      </c>
      <c r="T52" s="6">
        <f t="shared" si="11"/>
        <v>0</v>
      </c>
      <c r="U52" s="6" t="e">
        <f t="shared" si="12"/>
        <v>#DIV/0!</v>
      </c>
      <c r="V52" s="6" t="e">
        <f t="shared" si="13"/>
        <v>#DIV/0!</v>
      </c>
      <c r="W52" s="6" t="e">
        <f t="shared" si="14"/>
        <v>#DIV/0!</v>
      </c>
      <c r="X52" s="6">
        <f t="shared" si="15"/>
        <v>0</v>
      </c>
      <c r="Y52" s="6" t="e">
        <f t="shared" si="16"/>
        <v>#DIV/0!</v>
      </c>
      <c r="Z52" s="6">
        <f t="shared" si="17"/>
        <v>0</v>
      </c>
      <c r="AA52" s="6" t="e">
        <f t="shared" si="18"/>
        <v>#DIV/0!</v>
      </c>
      <c r="AB52" s="6" t="e">
        <f t="shared" si="19"/>
        <v>#DIV/0!</v>
      </c>
      <c r="AC52" s="6" t="e">
        <f t="shared" si="20"/>
        <v>#DIV/0!</v>
      </c>
      <c r="AD52" s="6" t="e">
        <f t="shared" si="21"/>
        <v>#DIV/0!</v>
      </c>
    </row>
    <row r="53" spans="1:30" x14ac:dyDescent="0.3">
      <c r="A53" s="15"/>
      <c r="B53" s="16"/>
      <c r="C53" s="17"/>
      <c r="D53" s="10"/>
      <c r="E53" s="28"/>
      <c r="F53" s="27"/>
      <c r="G53" s="10"/>
      <c r="H53" s="10"/>
      <c r="I53" s="10">
        <f t="shared" si="0"/>
        <v>0.18</v>
      </c>
      <c r="J53" s="6" t="e">
        <f t="shared" si="1"/>
        <v>#DIV/0!</v>
      </c>
      <c r="K53" s="6">
        <f t="shared" si="2"/>
        <v>0</v>
      </c>
      <c r="L53" s="24">
        <f t="shared" si="3"/>
        <v>0</v>
      </c>
      <c r="M53" s="23">
        <f t="shared" si="4"/>
        <v>0</v>
      </c>
      <c r="N53" s="6">
        <f t="shared" si="5"/>
        <v>0</v>
      </c>
      <c r="O53" s="11" t="e">
        <f t="shared" si="6"/>
        <v>#DIV/0!</v>
      </c>
      <c r="P53" s="6">
        <f t="shared" si="7"/>
        <v>0</v>
      </c>
      <c r="Q53" s="14">
        <f t="shared" si="8"/>
        <v>0</v>
      </c>
      <c r="R53" s="14">
        <f t="shared" si="9"/>
        <v>0</v>
      </c>
      <c r="S53" s="14">
        <f t="shared" si="10"/>
        <v>0</v>
      </c>
      <c r="T53" s="6">
        <f t="shared" si="11"/>
        <v>0</v>
      </c>
      <c r="U53" s="6" t="e">
        <f t="shared" si="12"/>
        <v>#DIV/0!</v>
      </c>
      <c r="V53" s="6" t="e">
        <f t="shared" si="13"/>
        <v>#DIV/0!</v>
      </c>
      <c r="W53" s="6" t="e">
        <f t="shared" si="14"/>
        <v>#DIV/0!</v>
      </c>
      <c r="X53" s="6">
        <f t="shared" si="15"/>
        <v>0</v>
      </c>
      <c r="Y53" s="6" t="e">
        <f t="shared" si="16"/>
        <v>#DIV/0!</v>
      </c>
      <c r="Z53" s="6">
        <f t="shared" si="17"/>
        <v>0</v>
      </c>
      <c r="AA53" s="6" t="e">
        <f t="shared" si="18"/>
        <v>#DIV/0!</v>
      </c>
      <c r="AB53" s="6" t="e">
        <f t="shared" si="19"/>
        <v>#DIV/0!</v>
      </c>
      <c r="AC53" s="6" t="e">
        <f t="shared" si="20"/>
        <v>#DIV/0!</v>
      </c>
      <c r="AD53" s="6" t="e">
        <f t="shared" si="21"/>
        <v>#DIV/0!</v>
      </c>
    </row>
    <row r="54" spans="1:30" x14ac:dyDescent="0.3">
      <c r="A54" s="15"/>
      <c r="B54" s="16"/>
      <c r="C54" s="17"/>
      <c r="D54" s="10"/>
      <c r="E54" s="28"/>
      <c r="F54" s="27"/>
      <c r="G54" s="10"/>
      <c r="H54" s="10"/>
      <c r="I54" s="10">
        <f t="shared" si="0"/>
        <v>0.18</v>
      </c>
      <c r="J54" s="6" t="e">
        <f t="shared" si="1"/>
        <v>#DIV/0!</v>
      </c>
      <c r="K54" s="6">
        <f t="shared" si="2"/>
        <v>0</v>
      </c>
      <c r="L54" s="24">
        <f t="shared" si="3"/>
        <v>0</v>
      </c>
      <c r="M54" s="23">
        <f t="shared" si="4"/>
        <v>0</v>
      </c>
      <c r="N54" s="6">
        <f t="shared" si="5"/>
        <v>0</v>
      </c>
      <c r="O54" s="11" t="e">
        <f t="shared" si="6"/>
        <v>#DIV/0!</v>
      </c>
      <c r="P54" s="6">
        <f t="shared" si="7"/>
        <v>0</v>
      </c>
      <c r="Q54" s="14">
        <f t="shared" si="8"/>
        <v>0</v>
      </c>
      <c r="R54" s="14">
        <f t="shared" si="9"/>
        <v>0</v>
      </c>
      <c r="S54" s="14">
        <f t="shared" si="10"/>
        <v>0</v>
      </c>
      <c r="T54" s="6">
        <f t="shared" si="11"/>
        <v>0</v>
      </c>
      <c r="U54" s="6" t="e">
        <f t="shared" si="12"/>
        <v>#DIV/0!</v>
      </c>
      <c r="V54" s="6" t="e">
        <f t="shared" si="13"/>
        <v>#DIV/0!</v>
      </c>
      <c r="W54" s="6" t="e">
        <f t="shared" si="14"/>
        <v>#DIV/0!</v>
      </c>
      <c r="X54" s="6">
        <f t="shared" si="15"/>
        <v>0</v>
      </c>
      <c r="Y54" s="6" t="e">
        <f t="shared" si="16"/>
        <v>#DIV/0!</v>
      </c>
      <c r="Z54" s="6">
        <f t="shared" si="17"/>
        <v>0</v>
      </c>
      <c r="AA54" s="6" t="e">
        <f t="shared" si="18"/>
        <v>#DIV/0!</v>
      </c>
      <c r="AB54" s="6" t="e">
        <f t="shared" si="19"/>
        <v>#DIV/0!</v>
      </c>
      <c r="AC54" s="6" t="e">
        <f t="shared" si="20"/>
        <v>#DIV/0!</v>
      </c>
      <c r="AD54" s="6" t="e">
        <f t="shared" si="21"/>
        <v>#DIV/0!</v>
      </c>
    </row>
    <row r="55" spans="1:30" x14ac:dyDescent="0.3">
      <c r="A55" s="15"/>
      <c r="B55" s="16"/>
      <c r="C55" s="17"/>
      <c r="D55" s="10"/>
      <c r="E55" s="28"/>
      <c r="F55" s="27"/>
      <c r="G55" s="10"/>
      <c r="H55" s="10"/>
      <c r="I55" s="10">
        <f t="shared" si="0"/>
        <v>0.18</v>
      </c>
      <c r="J55" s="6" t="e">
        <f t="shared" si="1"/>
        <v>#DIV/0!</v>
      </c>
      <c r="K55" s="6">
        <f t="shared" si="2"/>
        <v>0</v>
      </c>
      <c r="L55" s="24">
        <f t="shared" si="3"/>
        <v>0</v>
      </c>
      <c r="M55" s="23">
        <f t="shared" si="4"/>
        <v>0</v>
      </c>
      <c r="N55" s="6">
        <f t="shared" si="5"/>
        <v>0</v>
      </c>
      <c r="O55" s="11" t="e">
        <f t="shared" si="6"/>
        <v>#DIV/0!</v>
      </c>
      <c r="P55" s="6">
        <f t="shared" si="7"/>
        <v>0</v>
      </c>
      <c r="Q55" s="14">
        <f t="shared" si="8"/>
        <v>0</v>
      </c>
      <c r="R55" s="14">
        <f t="shared" si="9"/>
        <v>0</v>
      </c>
      <c r="S55" s="14">
        <f t="shared" si="10"/>
        <v>0</v>
      </c>
      <c r="T55" s="6">
        <f t="shared" si="11"/>
        <v>0</v>
      </c>
      <c r="U55" s="6" t="e">
        <f t="shared" si="12"/>
        <v>#DIV/0!</v>
      </c>
      <c r="V55" s="6" t="e">
        <f t="shared" si="13"/>
        <v>#DIV/0!</v>
      </c>
      <c r="W55" s="6" t="e">
        <f t="shared" si="14"/>
        <v>#DIV/0!</v>
      </c>
      <c r="X55" s="6">
        <f t="shared" si="15"/>
        <v>0</v>
      </c>
      <c r="Y55" s="6" t="e">
        <f t="shared" si="16"/>
        <v>#DIV/0!</v>
      </c>
      <c r="Z55" s="6">
        <f t="shared" si="17"/>
        <v>0</v>
      </c>
      <c r="AA55" s="6" t="e">
        <f t="shared" si="18"/>
        <v>#DIV/0!</v>
      </c>
      <c r="AB55" s="6" t="e">
        <f t="shared" si="19"/>
        <v>#DIV/0!</v>
      </c>
      <c r="AC55" s="6" t="e">
        <f t="shared" si="20"/>
        <v>#DIV/0!</v>
      </c>
      <c r="AD55" s="6" t="e">
        <f t="shared" si="21"/>
        <v>#DIV/0!</v>
      </c>
    </row>
    <row r="56" spans="1:30" x14ac:dyDescent="0.3">
      <c r="A56" s="15"/>
      <c r="B56" s="16"/>
      <c r="C56" s="17"/>
      <c r="D56" s="10"/>
      <c r="E56" s="28"/>
      <c r="F56" s="27"/>
      <c r="G56" s="10"/>
      <c r="H56" s="10"/>
      <c r="I56" s="10">
        <f t="shared" si="0"/>
        <v>0.18</v>
      </c>
      <c r="J56" s="6" t="e">
        <f t="shared" si="1"/>
        <v>#DIV/0!</v>
      </c>
      <c r="K56" s="6">
        <f t="shared" si="2"/>
        <v>0</v>
      </c>
      <c r="L56" s="24">
        <f t="shared" si="3"/>
        <v>0</v>
      </c>
      <c r="M56" s="23">
        <f t="shared" si="4"/>
        <v>0</v>
      </c>
      <c r="N56" s="6">
        <f t="shared" si="5"/>
        <v>0</v>
      </c>
      <c r="O56" s="11" t="e">
        <f t="shared" si="6"/>
        <v>#DIV/0!</v>
      </c>
      <c r="P56" s="6">
        <f t="shared" si="7"/>
        <v>0</v>
      </c>
      <c r="Q56" s="14">
        <f t="shared" si="8"/>
        <v>0</v>
      </c>
      <c r="R56" s="14">
        <f t="shared" si="9"/>
        <v>0</v>
      </c>
      <c r="S56" s="14">
        <f t="shared" si="10"/>
        <v>0</v>
      </c>
      <c r="T56" s="6">
        <f t="shared" si="11"/>
        <v>0</v>
      </c>
      <c r="U56" s="6" t="e">
        <f t="shared" si="12"/>
        <v>#DIV/0!</v>
      </c>
      <c r="V56" s="6" t="e">
        <f t="shared" si="13"/>
        <v>#DIV/0!</v>
      </c>
      <c r="W56" s="6" t="e">
        <f t="shared" si="14"/>
        <v>#DIV/0!</v>
      </c>
      <c r="X56" s="6">
        <f t="shared" si="15"/>
        <v>0</v>
      </c>
      <c r="Y56" s="6" t="e">
        <f t="shared" si="16"/>
        <v>#DIV/0!</v>
      </c>
      <c r="Z56" s="6">
        <f t="shared" si="17"/>
        <v>0</v>
      </c>
      <c r="AA56" s="6" t="e">
        <f t="shared" si="18"/>
        <v>#DIV/0!</v>
      </c>
      <c r="AB56" s="6" t="e">
        <f t="shared" si="19"/>
        <v>#DIV/0!</v>
      </c>
      <c r="AC56" s="6" t="e">
        <f t="shared" si="20"/>
        <v>#DIV/0!</v>
      </c>
      <c r="AD56" s="6" t="e">
        <f t="shared" si="21"/>
        <v>#DIV/0!</v>
      </c>
    </row>
    <row r="57" spans="1:30" x14ac:dyDescent="0.3">
      <c r="A57" s="15"/>
      <c r="B57" s="16"/>
      <c r="C57" s="17"/>
      <c r="D57" s="10"/>
      <c r="E57" s="28"/>
      <c r="F57" s="27"/>
      <c r="G57" s="10"/>
      <c r="H57" s="10"/>
      <c r="I57" s="10">
        <f t="shared" si="0"/>
        <v>0.18</v>
      </c>
      <c r="J57" s="6" t="e">
        <f t="shared" si="1"/>
        <v>#DIV/0!</v>
      </c>
      <c r="K57" s="6">
        <f t="shared" si="2"/>
        <v>0</v>
      </c>
      <c r="L57" s="24">
        <f t="shared" si="3"/>
        <v>0</v>
      </c>
      <c r="M57" s="23">
        <f t="shared" si="4"/>
        <v>0</v>
      </c>
      <c r="N57" s="6">
        <f t="shared" si="5"/>
        <v>0</v>
      </c>
      <c r="O57" s="11" t="e">
        <f t="shared" si="6"/>
        <v>#DIV/0!</v>
      </c>
      <c r="P57" s="6">
        <f t="shared" si="7"/>
        <v>0</v>
      </c>
      <c r="Q57" s="14">
        <f t="shared" si="8"/>
        <v>0</v>
      </c>
      <c r="R57" s="14">
        <f t="shared" si="9"/>
        <v>0</v>
      </c>
      <c r="S57" s="14">
        <f t="shared" si="10"/>
        <v>0</v>
      </c>
      <c r="T57" s="6">
        <f t="shared" si="11"/>
        <v>0</v>
      </c>
      <c r="U57" s="6" t="e">
        <f t="shared" si="12"/>
        <v>#DIV/0!</v>
      </c>
      <c r="V57" s="6" t="e">
        <f t="shared" si="13"/>
        <v>#DIV/0!</v>
      </c>
      <c r="W57" s="6" t="e">
        <f t="shared" si="14"/>
        <v>#DIV/0!</v>
      </c>
      <c r="X57" s="6">
        <f t="shared" si="15"/>
        <v>0</v>
      </c>
      <c r="Y57" s="6" t="e">
        <f t="shared" si="16"/>
        <v>#DIV/0!</v>
      </c>
      <c r="Z57" s="6">
        <f t="shared" si="17"/>
        <v>0</v>
      </c>
      <c r="AA57" s="6" t="e">
        <f t="shared" si="18"/>
        <v>#DIV/0!</v>
      </c>
      <c r="AB57" s="6" t="e">
        <f t="shared" si="19"/>
        <v>#DIV/0!</v>
      </c>
      <c r="AC57" s="6" t="e">
        <f t="shared" si="20"/>
        <v>#DIV/0!</v>
      </c>
      <c r="AD57" s="6" t="e">
        <f t="shared" si="21"/>
        <v>#DIV/0!</v>
      </c>
    </row>
    <row r="58" spans="1:30" x14ac:dyDescent="0.3">
      <c r="A58" s="15"/>
      <c r="B58" s="16"/>
      <c r="C58" s="17"/>
      <c r="D58" s="10"/>
      <c r="E58" s="28"/>
      <c r="F58" s="27"/>
      <c r="G58" s="10"/>
      <c r="H58" s="10"/>
      <c r="I58" s="10">
        <f t="shared" si="0"/>
        <v>0.18</v>
      </c>
      <c r="J58" s="6" t="e">
        <f t="shared" si="1"/>
        <v>#DIV/0!</v>
      </c>
      <c r="K58" s="6">
        <f t="shared" si="2"/>
        <v>0</v>
      </c>
      <c r="L58" s="24">
        <f t="shared" si="3"/>
        <v>0</v>
      </c>
      <c r="M58" s="23">
        <f t="shared" si="4"/>
        <v>0</v>
      </c>
      <c r="N58" s="6">
        <f t="shared" si="5"/>
        <v>0</v>
      </c>
      <c r="O58" s="11" t="e">
        <f t="shared" si="6"/>
        <v>#DIV/0!</v>
      </c>
      <c r="P58" s="6">
        <f t="shared" si="7"/>
        <v>0</v>
      </c>
      <c r="Q58" s="14">
        <f t="shared" si="8"/>
        <v>0</v>
      </c>
      <c r="R58" s="14">
        <f t="shared" si="9"/>
        <v>0</v>
      </c>
      <c r="S58" s="14">
        <f t="shared" si="10"/>
        <v>0</v>
      </c>
      <c r="T58" s="6">
        <f t="shared" si="11"/>
        <v>0</v>
      </c>
      <c r="U58" s="6" t="e">
        <f t="shared" si="12"/>
        <v>#DIV/0!</v>
      </c>
      <c r="V58" s="6" t="e">
        <f t="shared" si="13"/>
        <v>#DIV/0!</v>
      </c>
      <c r="W58" s="6" t="e">
        <f t="shared" si="14"/>
        <v>#DIV/0!</v>
      </c>
      <c r="X58" s="6">
        <f t="shared" si="15"/>
        <v>0</v>
      </c>
      <c r="Y58" s="6" t="e">
        <f t="shared" si="16"/>
        <v>#DIV/0!</v>
      </c>
      <c r="Z58" s="6">
        <f t="shared" si="17"/>
        <v>0</v>
      </c>
      <c r="AA58" s="6" t="e">
        <f t="shared" si="18"/>
        <v>#DIV/0!</v>
      </c>
      <c r="AB58" s="6" t="e">
        <f t="shared" si="19"/>
        <v>#DIV/0!</v>
      </c>
      <c r="AC58" s="6" t="e">
        <f t="shared" si="20"/>
        <v>#DIV/0!</v>
      </c>
      <c r="AD58" s="6" t="e">
        <f t="shared" si="21"/>
        <v>#DIV/0!</v>
      </c>
    </row>
    <row r="59" spans="1:30" x14ac:dyDescent="0.3">
      <c r="A59" s="15"/>
      <c r="B59" s="16"/>
      <c r="C59" s="17"/>
      <c r="D59" s="10"/>
      <c r="E59" s="28"/>
      <c r="F59" s="27"/>
      <c r="G59" s="10"/>
      <c r="H59" s="10"/>
      <c r="I59" s="10">
        <f t="shared" si="0"/>
        <v>0.18</v>
      </c>
      <c r="J59" s="6" t="e">
        <f t="shared" si="1"/>
        <v>#DIV/0!</v>
      </c>
      <c r="K59" s="6">
        <f t="shared" si="2"/>
        <v>0</v>
      </c>
      <c r="L59" s="24">
        <f t="shared" si="3"/>
        <v>0</v>
      </c>
      <c r="M59" s="23">
        <f t="shared" si="4"/>
        <v>0</v>
      </c>
      <c r="N59" s="6">
        <f t="shared" si="5"/>
        <v>0</v>
      </c>
      <c r="O59" s="11" t="e">
        <f t="shared" si="6"/>
        <v>#DIV/0!</v>
      </c>
      <c r="P59" s="6">
        <f t="shared" si="7"/>
        <v>0</v>
      </c>
      <c r="Q59" s="14">
        <f t="shared" si="8"/>
        <v>0</v>
      </c>
      <c r="R59" s="14">
        <f t="shared" si="9"/>
        <v>0</v>
      </c>
      <c r="S59" s="14">
        <f t="shared" si="10"/>
        <v>0</v>
      </c>
      <c r="T59" s="6">
        <f t="shared" si="11"/>
        <v>0</v>
      </c>
      <c r="U59" s="6" t="e">
        <f t="shared" si="12"/>
        <v>#DIV/0!</v>
      </c>
      <c r="V59" s="6" t="e">
        <f t="shared" si="13"/>
        <v>#DIV/0!</v>
      </c>
      <c r="W59" s="6" t="e">
        <f t="shared" si="14"/>
        <v>#DIV/0!</v>
      </c>
      <c r="X59" s="6">
        <f t="shared" si="15"/>
        <v>0</v>
      </c>
      <c r="Y59" s="6" t="e">
        <f t="shared" si="16"/>
        <v>#DIV/0!</v>
      </c>
      <c r="Z59" s="6">
        <f t="shared" si="17"/>
        <v>0</v>
      </c>
      <c r="AA59" s="6" t="e">
        <f t="shared" si="18"/>
        <v>#DIV/0!</v>
      </c>
      <c r="AB59" s="6" t="e">
        <f t="shared" si="19"/>
        <v>#DIV/0!</v>
      </c>
      <c r="AC59" s="6" t="e">
        <f t="shared" si="20"/>
        <v>#DIV/0!</v>
      </c>
      <c r="AD59" s="6" t="e">
        <f t="shared" si="21"/>
        <v>#DIV/0!</v>
      </c>
    </row>
    <row r="60" spans="1:30" x14ac:dyDescent="0.3">
      <c r="A60" s="15"/>
      <c r="B60" s="16"/>
      <c r="C60" s="17"/>
      <c r="D60" s="10"/>
      <c r="E60" s="28"/>
      <c r="F60" s="27"/>
      <c r="G60" s="10"/>
      <c r="H60" s="10"/>
      <c r="I60" s="10">
        <f t="shared" si="0"/>
        <v>0.18</v>
      </c>
      <c r="J60" s="6" t="e">
        <f t="shared" si="1"/>
        <v>#DIV/0!</v>
      </c>
      <c r="K60" s="6">
        <f t="shared" si="2"/>
        <v>0</v>
      </c>
      <c r="L60" s="24">
        <f t="shared" si="3"/>
        <v>0</v>
      </c>
      <c r="M60" s="23">
        <f t="shared" si="4"/>
        <v>0</v>
      </c>
      <c r="N60" s="6">
        <f t="shared" si="5"/>
        <v>0</v>
      </c>
      <c r="O60" s="11" t="e">
        <f t="shared" si="6"/>
        <v>#DIV/0!</v>
      </c>
      <c r="P60" s="6">
        <f t="shared" si="7"/>
        <v>0</v>
      </c>
      <c r="Q60" s="14">
        <f t="shared" si="8"/>
        <v>0</v>
      </c>
      <c r="R60" s="14">
        <f t="shared" si="9"/>
        <v>0</v>
      </c>
      <c r="S60" s="14">
        <f t="shared" si="10"/>
        <v>0</v>
      </c>
      <c r="T60" s="6">
        <f t="shared" si="11"/>
        <v>0</v>
      </c>
      <c r="U60" s="6" t="e">
        <f t="shared" si="12"/>
        <v>#DIV/0!</v>
      </c>
      <c r="V60" s="6" t="e">
        <f t="shared" si="13"/>
        <v>#DIV/0!</v>
      </c>
      <c r="W60" s="6" t="e">
        <f t="shared" si="14"/>
        <v>#DIV/0!</v>
      </c>
      <c r="X60" s="6">
        <f t="shared" si="15"/>
        <v>0</v>
      </c>
      <c r="Y60" s="6" t="e">
        <f t="shared" si="16"/>
        <v>#DIV/0!</v>
      </c>
      <c r="Z60" s="6">
        <f t="shared" si="17"/>
        <v>0</v>
      </c>
      <c r="AA60" s="6" t="e">
        <f t="shared" si="18"/>
        <v>#DIV/0!</v>
      </c>
      <c r="AB60" s="6" t="e">
        <f t="shared" si="19"/>
        <v>#DIV/0!</v>
      </c>
      <c r="AC60" s="6" t="e">
        <f t="shared" si="20"/>
        <v>#DIV/0!</v>
      </c>
      <c r="AD60" s="6" t="e">
        <f t="shared" si="21"/>
        <v>#DIV/0!</v>
      </c>
    </row>
    <row r="61" spans="1:30" x14ac:dyDescent="0.3">
      <c r="A61" s="15"/>
      <c r="B61" s="16"/>
      <c r="C61" s="17"/>
      <c r="D61" s="10"/>
      <c r="E61" s="28"/>
      <c r="F61" s="27"/>
      <c r="G61" s="10"/>
      <c r="H61" s="10"/>
      <c r="I61" s="10">
        <f t="shared" si="0"/>
        <v>0.18</v>
      </c>
      <c r="J61" s="6" t="e">
        <f t="shared" si="1"/>
        <v>#DIV/0!</v>
      </c>
      <c r="K61" s="6">
        <f t="shared" si="2"/>
        <v>0</v>
      </c>
      <c r="L61" s="24">
        <f t="shared" si="3"/>
        <v>0</v>
      </c>
      <c r="M61" s="23">
        <f t="shared" si="4"/>
        <v>0</v>
      </c>
      <c r="N61" s="6">
        <f t="shared" si="5"/>
        <v>0</v>
      </c>
      <c r="O61" s="11" t="e">
        <f t="shared" si="6"/>
        <v>#DIV/0!</v>
      </c>
      <c r="P61" s="6">
        <f t="shared" si="7"/>
        <v>0</v>
      </c>
      <c r="Q61" s="14">
        <f t="shared" si="8"/>
        <v>0</v>
      </c>
      <c r="R61" s="14">
        <f t="shared" si="9"/>
        <v>0</v>
      </c>
      <c r="S61" s="14">
        <f t="shared" si="10"/>
        <v>0</v>
      </c>
      <c r="T61" s="6">
        <f t="shared" si="11"/>
        <v>0</v>
      </c>
      <c r="U61" s="6" t="e">
        <f t="shared" si="12"/>
        <v>#DIV/0!</v>
      </c>
      <c r="V61" s="6" t="e">
        <f t="shared" si="13"/>
        <v>#DIV/0!</v>
      </c>
      <c r="W61" s="6" t="e">
        <f t="shared" si="14"/>
        <v>#DIV/0!</v>
      </c>
      <c r="X61" s="6">
        <f t="shared" si="15"/>
        <v>0</v>
      </c>
      <c r="Y61" s="6" t="e">
        <f t="shared" si="16"/>
        <v>#DIV/0!</v>
      </c>
      <c r="Z61" s="6">
        <f t="shared" si="17"/>
        <v>0</v>
      </c>
      <c r="AA61" s="6" t="e">
        <f t="shared" si="18"/>
        <v>#DIV/0!</v>
      </c>
      <c r="AB61" s="6" t="e">
        <f t="shared" si="19"/>
        <v>#DIV/0!</v>
      </c>
      <c r="AC61" s="6" t="e">
        <f t="shared" si="20"/>
        <v>#DIV/0!</v>
      </c>
      <c r="AD61" s="6" t="e">
        <f t="shared" si="21"/>
        <v>#DIV/0!</v>
      </c>
    </row>
    <row r="62" spans="1:30" x14ac:dyDescent="0.3">
      <c r="A62" s="15"/>
      <c r="B62" s="16"/>
      <c r="C62" s="17"/>
      <c r="D62" s="10"/>
      <c r="E62" s="28"/>
      <c r="F62" s="27"/>
      <c r="G62" s="10"/>
      <c r="H62" s="10"/>
      <c r="I62" s="10">
        <f t="shared" si="0"/>
        <v>0.18</v>
      </c>
      <c r="J62" s="6" t="e">
        <f t="shared" si="1"/>
        <v>#DIV/0!</v>
      </c>
      <c r="K62" s="6">
        <f t="shared" si="2"/>
        <v>0</v>
      </c>
      <c r="L62" s="24">
        <f t="shared" si="3"/>
        <v>0</v>
      </c>
      <c r="M62" s="23">
        <f t="shared" si="4"/>
        <v>0</v>
      </c>
      <c r="N62" s="6">
        <f t="shared" si="5"/>
        <v>0</v>
      </c>
      <c r="O62" s="11" t="e">
        <f t="shared" si="6"/>
        <v>#DIV/0!</v>
      </c>
      <c r="P62" s="6">
        <f t="shared" si="7"/>
        <v>0</v>
      </c>
      <c r="Q62" s="14">
        <f t="shared" si="8"/>
        <v>0</v>
      </c>
      <c r="R62" s="14">
        <f t="shared" si="9"/>
        <v>0</v>
      </c>
      <c r="S62" s="14">
        <f t="shared" si="10"/>
        <v>0</v>
      </c>
      <c r="T62" s="6">
        <f t="shared" si="11"/>
        <v>0</v>
      </c>
      <c r="U62" s="6" t="e">
        <f t="shared" si="12"/>
        <v>#DIV/0!</v>
      </c>
      <c r="V62" s="6" t="e">
        <f t="shared" si="13"/>
        <v>#DIV/0!</v>
      </c>
      <c r="W62" s="6" t="e">
        <f t="shared" si="14"/>
        <v>#DIV/0!</v>
      </c>
      <c r="X62" s="6">
        <f t="shared" si="15"/>
        <v>0</v>
      </c>
      <c r="Y62" s="6" t="e">
        <f t="shared" si="16"/>
        <v>#DIV/0!</v>
      </c>
      <c r="Z62" s="6">
        <f t="shared" si="17"/>
        <v>0</v>
      </c>
      <c r="AA62" s="6" t="e">
        <f t="shared" si="18"/>
        <v>#DIV/0!</v>
      </c>
      <c r="AB62" s="6" t="e">
        <f t="shared" si="19"/>
        <v>#DIV/0!</v>
      </c>
      <c r="AC62" s="6" t="e">
        <f t="shared" si="20"/>
        <v>#DIV/0!</v>
      </c>
      <c r="AD62" s="6" t="e">
        <f t="shared" si="21"/>
        <v>#DIV/0!</v>
      </c>
    </row>
    <row r="63" spans="1:30" x14ac:dyDescent="0.3">
      <c r="A63" s="15"/>
      <c r="B63" s="16"/>
      <c r="C63" s="17"/>
      <c r="D63" s="10"/>
      <c r="E63" s="28"/>
      <c r="F63" s="27"/>
      <c r="G63" s="10"/>
      <c r="H63" s="10"/>
      <c r="I63" s="10">
        <f t="shared" si="0"/>
        <v>0.18</v>
      </c>
      <c r="J63" s="6" t="e">
        <f t="shared" si="1"/>
        <v>#DIV/0!</v>
      </c>
      <c r="K63" s="6">
        <f t="shared" si="2"/>
        <v>0</v>
      </c>
      <c r="L63" s="24">
        <f t="shared" si="3"/>
        <v>0</v>
      </c>
      <c r="M63" s="23">
        <f t="shared" si="4"/>
        <v>0</v>
      </c>
      <c r="N63" s="6">
        <f t="shared" si="5"/>
        <v>0</v>
      </c>
      <c r="O63" s="11" t="e">
        <f t="shared" si="6"/>
        <v>#DIV/0!</v>
      </c>
      <c r="P63" s="6">
        <f t="shared" si="7"/>
        <v>0</v>
      </c>
      <c r="Q63" s="14">
        <f t="shared" si="8"/>
        <v>0</v>
      </c>
      <c r="R63" s="14">
        <f t="shared" si="9"/>
        <v>0</v>
      </c>
      <c r="S63" s="14">
        <f t="shared" si="10"/>
        <v>0</v>
      </c>
      <c r="T63" s="6">
        <f t="shared" si="11"/>
        <v>0</v>
      </c>
      <c r="U63" s="6" t="e">
        <f t="shared" si="12"/>
        <v>#DIV/0!</v>
      </c>
      <c r="V63" s="6" t="e">
        <f t="shared" si="13"/>
        <v>#DIV/0!</v>
      </c>
      <c r="W63" s="6" t="e">
        <f t="shared" si="14"/>
        <v>#DIV/0!</v>
      </c>
      <c r="X63" s="6">
        <f t="shared" si="15"/>
        <v>0</v>
      </c>
      <c r="Y63" s="6" t="e">
        <f t="shared" si="16"/>
        <v>#DIV/0!</v>
      </c>
      <c r="Z63" s="6">
        <f t="shared" si="17"/>
        <v>0</v>
      </c>
      <c r="AA63" s="6" t="e">
        <f t="shared" si="18"/>
        <v>#DIV/0!</v>
      </c>
      <c r="AB63" s="6" t="e">
        <f t="shared" si="19"/>
        <v>#DIV/0!</v>
      </c>
      <c r="AC63" s="6" t="e">
        <f t="shared" si="20"/>
        <v>#DIV/0!</v>
      </c>
      <c r="AD63" s="6" t="e">
        <f t="shared" si="21"/>
        <v>#DIV/0!</v>
      </c>
    </row>
    <row r="64" spans="1:30" x14ac:dyDescent="0.3">
      <c r="A64" s="15"/>
      <c r="B64" s="16"/>
      <c r="C64" s="17"/>
      <c r="D64" s="10"/>
      <c r="E64" s="28"/>
      <c r="F64" s="27"/>
      <c r="G64" s="10"/>
      <c r="H64" s="10"/>
      <c r="I64" s="10">
        <f t="shared" si="0"/>
        <v>0.18</v>
      </c>
      <c r="J64" s="6" t="e">
        <f t="shared" si="1"/>
        <v>#DIV/0!</v>
      </c>
      <c r="K64" s="6">
        <f t="shared" si="2"/>
        <v>0</v>
      </c>
      <c r="L64" s="24">
        <f t="shared" si="3"/>
        <v>0</v>
      </c>
      <c r="M64" s="23">
        <f t="shared" si="4"/>
        <v>0</v>
      </c>
      <c r="N64" s="6">
        <f t="shared" si="5"/>
        <v>0</v>
      </c>
      <c r="O64" s="11" t="e">
        <f t="shared" si="6"/>
        <v>#DIV/0!</v>
      </c>
      <c r="P64" s="6">
        <f t="shared" si="7"/>
        <v>0</v>
      </c>
      <c r="Q64" s="14">
        <f t="shared" si="8"/>
        <v>0</v>
      </c>
      <c r="R64" s="14">
        <f t="shared" si="9"/>
        <v>0</v>
      </c>
      <c r="S64" s="14">
        <f t="shared" si="10"/>
        <v>0</v>
      </c>
      <c r="T64" s="6">
        <f t="shared" si="11"/>
        <v>0</v>
      </c>
      <c r="U64" s="6" t="e">
        <f t="shared" si="12"/>
        <v>#DIV/0!</v>
      </c>
      <c r="V64" s="6" t="e">
        <f t="shared" si="13"/>
        <v>#DIV/0!</v>
      </c>
      <c r="W64" s="6" t="e">
        <f t="shared" si="14"/>
        <v>#DIV/0!</v>
      </c>
      <c r="X64" s="6">
        <f t="shared" si="15"/>
        <v>0</v>
      </c>
      <c r="Y64" s="6" t="e">
        <f t="shared" si="16"/>
        <v>#DIV/0!</v>
      </c>
      <c r="Z64" s="6">
        <f t="shared" si="17"/>
        <v>0</v>
      </c>
      <c r="AA64" s="6" t="e">
        <f t="shared" si="18"/>
        <v>#DIV/0!</v>
      </c>
      <c r="AB64" s="6" t="e">
        <f t="shared" si="19"/>
        <v>#DIV/0!</v>
      </c>
      <c r="AC64" s="6" t="e">
        <f t="shared" si="20"/>
        <v>#DIV/0!</v>
      </c>
      <c r="AD64" s="6" t="e">
        <f t="shared" si="21"/>
        <v>#DIV/0!</v>
      </c>
    </row>
    <row r="65" spans="1:30" x14ac:dyDescent="0.3">
      <c r="A65" s="15"/>
      <c r="B65" s="16"/>
      <c r="C65" s="17"/>
      <c r="D65" s="10"/>
      <c r="E65" s="28"/>
      <c r="F65" s="27"/>
      <c r="G65" s="10"/>
      <c r="H65" s="10"/>
      <c r="I65" s="10">
        <f t="shared" si="0"/>
        <v>0.18</v>
      </c>
      <c r="J65" s="6" t="e">
        <f t="shared" si="1"/>
        <v>#DIV/0!</v>
      </c>
      <c r="K65" s="6">
        <f t="shared" si="2"/>
        <v>0</v>
      </c>
      <c r="L65" s="24">
        <f t="shared" si="3"/>
        <v>0</v>
      </c>
      <c r="M65" s="23">
        <f t="shared" si="4"/>
        <v>0</v>
      </c>
      <c r="N65" s="6">
        <f t="shared" si="5"/>
        <v>0</v>
      </c>
      <c r="O65" s="11" t="e">
        <f t="shared" si="6"/>
        <v>#DIV/0!</v>
      </c>
      <c r="P65" s="6">
        <f t="shared" si="7"/>
        <v>0</v>
      </c>
      <c r="Q65" s="14">
        <f t="shared" si="8"/>
        <v>0</v>
      </c>
      <c r="R65" s="14">
        <f t="shared" si="9"/>
        <v>0</v>
      </c>
      <c r="S65" s="14">
        <f t="shared" si="10"/>
        <v>0</v>
      </c>
      <c r="T65" s="6">
        <f t="shared" si="11"/>
        <v>0</v>
      </c>
      <c r="U65" s="6" t="e">
        <f t="shared" si="12"/>
        <v>#DIV/0!</v>
      </c>
      <c r="V65" s="6" t="e">
        <f t="shared" si="13"/>
        <v>#DIV/0!</v>
      </c>
      <c r="W65" s="6" t="e">
        <f t="shared" si="14"/>
        <v>#DIV/0!</v>
      </c>
      <c r="X65" s="6">
        <f t="shared" si="15"/>
        <v>0</v>
      </c>
      <c r="Y65" s="6" t="e">
        <f t="shared" si="16"/>
        <v>#DIV/0!</v>
      </c>
      <c r="Z65" s="6">
        <f t="shared" si="17"/>
        <v>0</v>
      </c>
      <c r="AA65" s="6" t="e">
        <f t="shared" si="18"/>
        <v>#DIV/0!</v>
      </c>
      <c r="AB65" s="6" t="e">
        <f t="shared" si="19"/>
        <v>#DIV/0!</v>
      </c>
      <c r="AC65" s="6" t="e">
        <f t="shared" si="20"/>
        <v>#DIV/0!</v>
      </c>
      <c r="AD65" s="6" t="e">
        <f t="shared" si="21"/>
        <v>#DIV/0!</v>
      </c>
    </row>
    <row r="66" spans="1:30" x14ac:dyDescent="0.3">
      <c r="A66" s="15"/>
      <c r="B66" s="16"/>
      <c r="C66" s="17"/>
      <c r="D66" s="10"/>
      <c r="E66" s="28"/>
      <c r="F66" s="27"/>
      <c r="G66" s="10"/>
      <c r="H66" s="10"/>
      <c r="I66" s="10">
        <f t="shared" ref="I66:I129" si="22">$AI$5</f>
        <v>0.18</v>
      </c>
      <c r="J66" s="6" t="e">
        <f t="shared" ref="J66:J129" si="23">100*H66/(C66*D66)</f>
        <v>#DIV/0!</v>
      </c>
      <c r="K66" s="6">
        <f t="shared" ref="K66:K129" si="24">D66/$AI$12+D66*E66/100</f>
        <v>0</v>
      </c>
      <c r="L66" s="24">
        <f t="shared" ref="L66:L129" si="25">IF(D66&gt;0,IFERROR(N66+P66+K66+$AI$9,0),0)</f>
        <v>0</v>
      </c>
      <c r="M66" s="23">
        <f t="shared" ref="M66:M129" si="26">IF(D66&gt;0,IFERROR((G66/C66)+P66+K66+$AI$9,0),0)</f>
        <v>0</v>
      </c>
      <c r="N66" s="6">
        <f t="shared" ref="N66:N129" si="27">IFERROR(IF(G66=0,(AD66),G66/C66),0)</f>
        <v>0</v>
      </c>
      <c r="O66" s="11" t="e">
        <f t="shared" ref="O66:O129" si="28">N66/D66</f>
        <v>#DIV/0!</v>
      </c>
      <c r="P66" s="6">
        <f t="shared" ref="P66:P129" si="29">IFERROR(R66/C66,0)</f>
        <v>0</v>
      </c>
      <c r="Q66" s="14">
        <f t="shared" ref="Q66:Q129" si="30">K66*C66+G66</f>
        <v>0</v>
      </c>
      <c r="R66" s="14">
        <f t="shared" ref="R66:R129" si="31">($AI$7*(C66*K66+G66))/$AI$8</f>
        <v>0</v>
      </c>
      <c r="S66" s="14">
        <f t="shared" ref="S66:S129" si="32">IFERROR(IF(G66=0,N66*C66,0),0)</f>
        <v>0</v>
      </c>
      <c r="T66" s="6">
        <f t="shared" ref="T66:T129" si="33">D66</f>
        <v>0</v>
      </c>
      <c r="U66" s="6" t="e">
        <f t="shared" ref="U66:U129" si="34">H66/C66</f>
        <v>#DIV/0!</v>
      </c>
      <c r="V66" s="6" t="e">
        <f t="shared" ref="V66:V129" si="35">T66-U66</f>
        <v>#DIV/0!</v>
      </c>
      <c r="W66" s="6" t="e">
        <f t="shared" ref="W66:W129" si="36">V66/(1-$AI$5)</f>
        <v>#DIV/0!</v>
      </c>
      <c r="X66" s="6">
        <f t="shared" ref="X66:X129" si="37">IF(F66="sim",W66*51.11/100,0)</f>
        <v>0</v>
      </c>
      <c r="Y66" s="6" t="e">
        <f t="shared" ref="Y66:Y129" si="38">W66-X66</f>
        <v>#DIV/0!</v>
      </c>
      <c r="Z66" s="6">
        <f t="shared" ref="Z66:Z129" si="39">IF(F66="sim",I66*(D66*0.551),I66*D66)</f>
        <v>0</v>
      </c>
      <c r="AA66" s="6" t="e">
        <f t="shared" ref="AA66:AA129" si="40">Y66*I66</f>
        <v>#DIV/0!</v>
      </c>
      <c r="AB66" s="6" t="e">
        <f t="shared" ref="AB66:AB129" si="41">IF(G66=0,AA66-U66,0)</f>
        <v>#DIV/0!</v>
      </c>
      <c r="AC66" s="6" t="e">
        <f t="shared" ref="AC66:AC129" si="42">IF(G66=0,Z66-U66,0)</f>
        <v>#DIV/0!</v>
      </c>
      <c r="AD66" s="6" t="e">
        <f t="shared" ref="AD66:AD129" si="43">IF($AI$3="Não",0,IF($AI$4="Base_Unica",AC66,AB66))</f>
        <v>#DIV/0!</v>
      </c>
    </row>
    <row r="67" spans="1:30" x14ac:dyDescent="0.3">
      <c r="A67" s="15"/>
      <c r="B67" s="16"/>
      <c r="C67" s="17"/>
      <c r="D67" s="10"/>
      <c r="E67" s="28"/>
      <c r="F67" s="27"/>
      <c r="G67" s="10"/>
      <c r="H67" s="10"/>
      <c r="I67" s="10">
        <f t="shared" si="22"/>
        <v>0.18</v>
      </c>
      <c r="J67" s="6" t="e">
        <f t="shared" si="23"/>
        <v>#DIV/0!</v>
      </c>
      <c r="K67" s="6">
        <f t="shared" si="24"/>
        <v>0</v>
      </c>
      <c r="L67" s="24">
        <f t="shared" si="25"/>
        <v>0</v>
      </c>
      <c r="M67" s="23">
        <f t="shared" si="26"/>
        <v>0</v>
      </c>
      <c r="N67" s="6">
        <f t="shared" si="27"/>
        <v>0</v>
      </c>
      <c r="O67" s="11" t="e">
        <f t="shared" si="28"/>
        <v>#DIV/0!</v>
      </c>
      <c r="P67" s="6">
        <f t="shared" si="29"/>
        <v>0</v>
      </c>
      <c r="Q67" s="14">
        <f t="shared" si="30"/>
        <v>0</v>
      </c>
      <c r="R67" s="14">
        <f t="shared" si="31"/>
        <v>0</v>
      </c>
      <c r="S67" s="14">
        <f t="shared" si="32"/>
        <v>0</v>
      </c>
      <c r="T67" s="6">
        <f t="shared" si="33"/>
        <v>0</v>
      </c>
      <c r="U67" s="6" t="e">
        <f t="shared" si="34"/>
        <v>#DIV/0!</v>
      </c>
      <c r="V67" s="6" t="e">
        <f t="shared" si="35"/>
        <v>#DIV/0!</v>
      </c>
      <c r="W67" s="6" t="e">
        <f t="shared" si="36"/>
        <v>#DIV/0!</v>
      </c>
      <c r="X67" s="6">
        <f t="shared" si="37"/>
        <v>0</v>
      </c>
      <c r="Y67" s="6" t="e">
        <f t="shared" si="38"/>
        <v>#DIV/0!</v>
      </c>
      <c r="Z67" s="6">
        <f t="shared" si="39"/>
        <v>0</v>
      </c>
      <c r="AA67" s="6" t="e">
        <f t="shared" si="40"/>
        <v>#DIV/0!</v>
      </c>
      <c r="AB67" s="6" t="e">
        <f t="shared" si="41"/>
        <v>#DIV/0!</v>
      </c>
      <c r="AC67" s="6" t="e">
        <f t="shared" si="42"/>
        <v>#DIV/0!</v>
      </c>
      <c r="AD67" s="6" t="e">
        <f t="shared" si="43"/>
        <v>#DIV/0!</v>
      </c>
    </row>
    <row r="68" spans="1:30" x14ac:dyDescent="0.3">
      <c r="A68" s="15"/>
      <c r="B68" s="16"/>
      <c r="C68" s="17"/>
      <c r="D68" s="10"/>
      <c r="E68" s="28"/>
      <c r="F68" s="27"/>
      <c r="G68" s="10"/>
      <c r="H68" s="10"/>
      <c r="I68" s="10">
        <f t="shared" si="22"/>
        <v>0.18</v>
      </c>
      <c r="J68" s="6" t="e">
        <f t="shared" si="23"/>
        <v>#DIV/0!</v>
      </c>
      <c r="K68" s="6">
        <f t="shared" si="24"/>
        <v>0</v>
      </c>
      <c r="L68" s="24">
        <f t="shared" si="25"/>
        <v>0</v>
      </c>
      <c r="M68" s="23">
        <f t="shared" si="26"/>
        <v>0</v>
      </c>
      <c r="N68" s="6">
        <f t="shared" si="27"/>
        <v>0</v>
      </c>
      <c r="O68" s="11" t="e">
        <f t="shared" si="28"/>
        <v>#DIV/0!</v>
      </c>
      <c r="P68" s="6">
        <f t="shared" si="29"/>
        <v>0</v>
      </c>
      <c r="Q68" s="14">
        <f t="shared" si="30"/>
        <v>0</v>
      </c>
      <c r="R68" s="14">
        <f t="shared" si="31"/>
        <v>0</v>
      </c>
      <c r="S68" s="14">
        <f t="shared" si="32"/>
        <v>0</v>
      </c>
      <c r="T68" s="6">
        <f t="shared" si="33"/>
        <v>0</v>
      </c>
      <c r="U68" s="6" t="e">
        <f t="shared" si="34"/>
        <v>#DIV/0!</v>
      </c>
      <c r="V68" s="6" t="e">
        <f t="shared" si="35"/>
        <v>#DIV/0!</v>
      </c>
      <c r="W68" s="6" t="e">
        <f t="shared" si="36"/>
        <v>#DIV/0!</v>
      </c>
      <c r="X68" s="6">
        <f t="shared" si="37"/>
        <v>0</v>
      </c>
      <c r="Y68" s="6" t="e">
        <f t="shared" si="38"/>
        <v>#DIV/0!</v>
      </c>
      <c r="Z68" s="6">
        <f t="shared" si="39"/>
        <v>0</v>
      </c>
      <c r="AA68" s="6" t="e">
        <f t="shared" si="40"/>
        <v>#DIV/0!</v>
      </c>
      <c r="AB68" s="6" t="e">
        <f t="shared" si="41"/>
        <v>#DIV/0!</v>
      </c>
      <c r="AC68" s="6" t="e">
        <f t="shared" si="42"/>
        <v>#DIV/0!</v>
      </c>
      <c r="AD68" s="6" t="e">
        <f t="shared" si="43"/>
        <v>#DIV/0!</v>
      </c>
    </row>
    <row r="69" spans="1:30" x14ac:dyDescent="0.3">
      <c r="A69" s="15"/>
      <c r="B69" s="16"/>
      <c r="C69" s="17"/>
      <c r="D69" s="10"/>
      <c r="E69" s="28"/>
      <c r="F69" s="27"/>
      <c r="G69" s="10"/>
      <c r="H69" s="10"/>
      <c r="I69" s="10">
        <f t="shared" si="22"/>
        <v>0.18</v>
      </c>
      <c r="J69" s="6" t="e">
        <f t="shared" si="23"/>
        <v>#DIV/0!</v>
      </c>
      <c r="K69" s="6">
        <f t="shared" si="24"/>
        <v>0</v>
      </c>
      <c r="L69" s="24">
        <f t="shared" si="25"/>
        <v>0</v>
      </c>
      <c r="M69" s="23">
        <f t="shared" si="26"/>
        <v>0</v>
      </c>
      <c r="N69" s="6">
        <f t="shared" si="27"/>
        <v>0</v>
      </c>
      <c r="O69" s="11" t="e">
        <f t="shared" si="28"/>
        <v>#DIV/0!</v>
      </c>
      <c r="P69" s="6">
        <f t="shared" si="29"/>
        <v>0</v>
      </c>
      <c r="Q69" s="14">
        <f t="shared" si="30"/>
        <v>0</v>
      </c>
      <c r="R69" s="14">
        <f t="shared" si="31"/>
        <v>0</v>
      </c>
      <c r="S69" s="14">
        <f t="shared" si="32"/>
        <v>0</v>
      </c>
      <c r="T69" s="6">
        <f t="shared" si="33"/>
        <v>0</v>
      </c>
      <c r="U69" s="6" t="e">
        <f t="shared" si="34"/>
        <v>#DIV/0!</v>
      </c>
      <c r="V69" s="6" t="e">
        <f t="shared" si="35"/>
        <v>#DIV/0!</v>
      </c>
      <c r="W69" s="6" t="e">
        <f t="shared" si="36"/>
        <v>#DIV/0!</v>
      </c>
      <c r="X69" s="6">
        <f t="shared" si="37"/>
        <v>0</v>
      </c>
      <c r="Y69" s="6" t="e">
        <f t="shared" si="38"/>
        <v>#DIV/0!</v>
      </c>
      <c r="Z69" s="6">
        <f t="shared" si="39"/>
        <v>0</v>
      </c>
      <c r="AA69" s="6" t="e">
        <f t="shared" si="40"/>
        <v>#DIV/0!</v>
      </c>
      <c r="AB69" s="6" t="e">
        <f t="shared" si="41"/>
        <v>#DIV/0!</v>
      </c>
      <c r="AC69" s="6" t="e">
        <f t="shared" si="42"/>
        <v>#DIV/0!</v>
      </c>
      <c r="AD69" s="6" t="e">
        <f t="shared" si="43"/>
        <v>#DIV/0!</v>
      </c>
    </row>
    <row r="70" spans="1:30" x14ac:dyDescent="0.3">
      <c r="A70" s="15"/>
      <c r="B70" s="16"/>
      <c r="C70" s="17"/>
      <c r="D70" s="10"/>
      <c r="E70" s="28"/>
      <c r="F70" s="27"/>
      <c r="G70" s="10"/>
      <c r="H70" s="10"/>
      <c r="I70" s="10">
        <f t="shared" si="22"/>
        <v>0.18</v>
      </c>
      <c r="J70" s="6" t="e">
        <f t="shared" si="23"/>
        <v>#DIV/0!</v>
      </c>
      <c r="K70" s="6">
        <f t="shared" si="24"/>
        <v>0</v>
      </c>
      <c r="L70" s="24">
        <f t="shared" si="25"/>
        <v>0</v>
      </c>
      <c r="M70" s="23">
        <f t="shared" si="26"/>
        <v>0</v>
      </c>
      <c r="N70" s="6">
        <f t="shared" si="27"/>
        <v>0</v>
      </c>
      <c r="O70" s="11" t="e">
        <f t="shared" si="28"/>
        <v>#DIV/0!</v>
      </c>
      <c r="P70" s="6">
        <f t="shared" si="29"/>
        <v>0</v>
      </c>
      <c r="Q70" s="14">
        <f t="shared" si="30"/>
        <v>0</v>
      </c>
      <c r="R70" s="14">
        <f t="shared" si="31"/>
        <v>0</v>
      </c>
      <c r="S70" s="14">
        <f t="shared" si="32"/>
        <v>0</v>
      </c>
      <c r="T70" s="6">
        <f t="shared" si="33"/>
        <v>0</v>
      </c>
      <c r="U70" s="6" t="e">
        <f t="shared" si="34"/>
        <v>#DIV/0!</v>
      </c>
      <c r="V70" s="6" t="e">
        <f t="shared" si="35"/>
        <v>#DIV/0!</v>
      </c>
      <c r="W70" s="6" t="e">
        <f t="shared" si="36"/>
        <v>#DIV/0!</v>
      </c>
      <c r="X70" s="6">
        <f t="shared" si="37"/>
        <v>0</v>
      </c>
      <c r="Y70" s="6" t="e">
        <f t="shared" si="38"/>
        <v>#DIV/0!</v>
      </c>
      <c r="Z70" s="6">
        <f t="shared" si="39"/>
        <v>0</v>
      </c>
      <c r="AA70" s="6" t="e">
        <f t="shared" si="40"/>
        <v>#DIV/0!</v>
      </c>
      <c r="AB70" s="6" t="e">
        <f t="shared" si="41"/>
        <v>#DIV/0!</v>
      </c>
      <c r="AC70" s="6" t="e">
        <f t="shared" si="42"/>
        <v>#DIV/0!</v>
      </c>
      <c r="AD70" s="6" t="e">
        <f t="shared" si="43"/>
        <v>#DIV/0!</v>
      </c>
    </row>
    <row r="71" spans="1:30" x14ac:dyDescent="0.3">
      <c r="A71" s="15"/>
      <c r="B71" s="16"/>
      <c r="C71" s="17"/>
      <c r="D71" s="10"/>
      <c r="E71" s="28"/>
      <c r="F71" s="27"/>
      <c r="G71" s="10"/>
      <c r="H71" s="10"/>
      <c r="I71" s="10">
        <f t="shared" si="22"/>
        <v>0.18</v>
      </c>
      <c r="J71" s="6" t="e">
        <f t="shared" si="23"/>
        <v>#DIV/0!</v>
      </c>
      <c r="K71" s="6">
        <f t="shared" si="24"/>
        <v>0</v>
      </c>
      <c r="L71" s="24">
        <f t="shared" si="25"/>
        <v>0</v>
      </c>
      <c r="M71" s="23">
        <f t="shared" si="26"/>
        <v>0</v>
      </c>
      <c r="N71" s="6">
        <f t="shared" si="27"/>
        <v>0</v>
      </c>
      <c r="O71" s="11" t="e">
        <f t="shared" si="28"/>
        <v>#DIV/0!</v>
      </c>
      <c r="P71" s="6">
        <f t="shared" si="29"/>
        <v>0</v>
      </c>
      <c r="Q71" s="14">
        <f t="shared" si="30"/>
        <v>0</v>
      </c>
      <c r="R71" s="14">
        <f t="shared" si="31"/>
        <v>0</v>
      </c>
      <c r="S71" s="14">
        <f t="shared" si="32"/>
        <v>0</v>
      </c>
      <c r="T71" s="6">
        <f t="shared" si="33"/>
        <v>0</v>
      </c>
      <c r="U71" s="6" t="e">
        <f t="shared" si="34"/>
        <v>#DIV/0!</v>
      </c>
      <c r="V71" s="6" t="e">
        <f t="shared" si="35"/>
        <v>#DIV/0!</v>
      </c>
      <c r="W71" s="6" t="e">
        <f t="shared" si="36"/>
        <v>#DIV/0!</v>
      </c>
      <c r="X71" s="6">
        <f t="shared" si="37"/>
        <v>0</v>
      </c>
      <c r="Y71" s="6" t="e">
        <f t="shared" si="38"/>
        <v>#DIV/0!</v>
      </c>
      <c r="Z71" s="6">
        <f t="shared" si="39"/>
        <v>0</v>
      </c>
      <c r="AA71" s="6" t="e">
        <f t="shared" si="40"/>
        <v>#DIV/0!</v>
      </c>
      <c r="AB71" s="6" t="e">
        <f t="shared" si="41"/>
        <v>#DIV/0!</v>
      </c>
      <c r="AC71" s="6" t="e">
        <f t="shared" si="42"/>
        <v>#DIV/0!</v>
      </c>
      <c r="AD71" s="6" t="e">
        <f t="shared" si="43"/>
        <v>#DIV/0!</v>
      </c>
    </row>
    <row r="72" spans="1:30" x14ac:dyDescent="0.3">
      <c r="A72" s="15"/>
      <c r="B72" s="16"/>
      <c r="C72" s="17"/>
      <c r="D72" s="10"/>
      <c r="E72" s="28"/>
      <c r="F72" s="27"/>
      <c r="G72" s="10"/>
      <c r="H72" s="10"/>
      <c r="I72" s="10">
        <f t="shared" si="22"/>
        <v>0.18</v>
      </c>
      <c r="J72" s="6" t="e">
        <f t="shared" si="23"/>
        <v>#DIV/0!</v>
      </c>
      <c r="K72" s="6">
        <f t="shared" si="24"/>
        <v>0</v>
      </c>
      <c r="L72" s="24">
        <f t="shared" si="25"/>
        <v>0</v>
      </c>
      <c r="M72" s="23">
        <f t="shared" si="26"/>
        <v>0</v>
      </c>
      <c r="N72" s="6">
        <f t="shared" si="27"/>
        <v>0</v>
      </c>
      <c r="O72" s="11" t="e">
        <f t="shared" si="28"/>
        <v>#DIV/0!</v>
      </c>
      <c r="P72" s="6">
        <f t="shared" si="29"/>
        <v>0</v>
      </c>
      <c r="Q72" s="14">
        <f t="shared" si="30"/>
        <v>0</v>
      </c>
      <c r="R72" s="14">
        <f t="shared" si="31"/>
        <v>0</v>
      </c>
      <c r="S72" s="14">
        <f t="shared" si="32"/>
        <v>0</v>
      </c>
      <c r="T72" s="6">
        <f t="shared" si="33"/>
        <v>0</v>
      </c>
      <c r="U72" s="6" t="e">
        <f t="shared" si="34"/>
        <v>#DIV/0!</v>
      </c>
      <c r="V72" s="6" t="e">
        <f t="shared" si="35"/>
        <v>#DIV/0!</v>
      </c>
      <c r="W72" s="6" t="e">
        <f t="shared" si="36"/>
        <v>#DIV/0!</v>
      </c>
      <c r="X72" s="6">
        <f t="shared" si="37"/>
        <v>0</v>
      </c>
      <c r="Y72" s="6" t="e">
        <f t="shared" si="38"/>
        <v>#DIV/0!</v>
      </c>
      <c r="Z72" s="6">
        <f t="shared" si="39"/>
        <v>0</v>
      </c>
      <c r="AA72" s="6" t="e">
        <f t="shared" si="40"/>
        <v>#DIV/0!</v>
      </c>
      <c r="AB72" s="6" t="e">
        <f t="shared" si="41"/>
        <v>#DIV/0!</v>
      </c>
      <c r="AC72" s="6" t="e">
        <f t="shared" si="42"/>
        <v>#DIV/0!</v>
      </c>
      <c r="AD72" s="6" t="e">
        <f t="shared" si="43"/>
        <v>#DIV/0!</v>
      </c>
    </row>
    <row r="73" spans="1:30" x14ac:dyDescent="0.3">
      <c r="A73" s="15"/>
      <c r="B73" s="16"/>
      <c r="C73" s="17"/>
      <c r="D73" s="10"/>
      <c r="E73" s="28"/>
      <c r="F73" s="27"/>
      <c r="G73" s="10"/>
      <c r="H73" s="10"/>
      <c r="I73" s="10">
        <f t="shared" si="22"/>
        <v>0.18</v>
      </c>
      <c r="J73" s="6" t="e">
        <f t="shared" si="23"/>
        <v>#DIV/0!</v>
      </c>
      <c r="K73" s="6">
        <f t="shared" si="24"/>
        <v>0</v>
      </c>
      <c r="L73" s="24">
        <f t="shared" si="25"/>
        <v>0</v>
      </c>
      <c r="M73" s="23">
        <f t="shared" si="26"/>
        <v>0</v>
      </c>
      <c r="N73" s="6">
        <f t="shared" si="27"/>
        <v>0</v>
      </c>
      <c r="O73" s="11" t="e">
        <f t="shared" si="28"/>
        <v>#DIV/0!</v>
      </c>
      <c r="P73" s="6">
        <f t="shared" si="29"/>
        <v>0</v>
      </c>
      <c r="Q73" s="14">
        <f t="shared" si="30"/>
        <v>0</v>
      </c>
      <c r="R73" s="14">
        <f t="shared" si="31"/>
        <v>0</v>
      </c>
      <c r="S73" s="14">
        <f t="shared" si="32"/>
        <v>0</v>
      </c>
      <c r="T73" s="6">
        <f t="shared" si="33"/>
        <v>0</v>
      </c>
      <c r="U73" s="6" t="e">
        <f t="shared" si="34"/>
        <v>#DIV/0!</v>
      </c>
      <c r="V73" s="6" t="e">
        <f t="shared" si="35"/>
        <v>#DIV/0!</v>
      </c>
      <c r="W73" s="6" t="e">
        <f t="shared" si="36"/>
        <v>#DIV/0!</v>
      </c>
      <c r="X73" s="6">
        <f t="shared" si="37"/>
        <v>0</v>
      </c>
      <c r="Y73" s="6" t="e">
        <f t="shared" si="38"/>
        <v>#DIV/0!</v>
      </c>
      <c r="Z73" s="6">
        <f t="shared" si="39"/>
        <v>0</v>
      </c>
      <c r="AA73" s="6" t="e">
        <f t="shared" si="40"/>
        <v>#DIV/0!</v>
      </c>
      <c r="AB73" s="6" t="e">
        <f t="shared" si="41"/>
        <v>#DIV/0!</v>
      </c>
      <c r="AC73" s="6" t="e">
        <f t="shared" si="42"/>
        <v>#DIV/0!</v>
      </c>
      <c r="AD73" s="6" t="e">
        <f t="shared" si="43"/>
        <v>#DIV/0!</v>
      </c>
    </row>
    <row r="74" spans="1:30" x14ac:dyDescent="0.3">
      <c r="A74" s="15"/>
      <c r="B74" s="16"/>
      <c r="C74" s="17"/>
      <c r="D74" s="10"/>
      <c r="E74" s="28"/>
      <c r="F74" s="27"/>
      <c r="G74" s="10"/>
      <c r="H74" s="10"/>
      <c r="I74" s="10">
        <f t="shared" si="22"/>
        <v>0.18</v>
      </c>
      <c r="J74" s="6" t="e">
        <f t="shared" si="23"/>
        <v>#DIV/0!</v>
      </c>
      <c r="K74" s="6">
        <f t="shared" si="24"/>
        <v>0</v>
      </c>
      <c r="L74" s="24">
        <f t="shared" si="25"/>
        <v>0</v>
      </c>
      <c r="M74" s="23">
        <f t="shared" si="26"/>
        <v>0</v>
      </c>
      <c r="N74" s="6">
        <f t="shared" si="27"/>
        <v>0</v>
      </c>
      <c r="O74" s="11" t="e">
        <f t="shared" si="28"/>
        <v>#DIV/0!</v>
      </c>
      <c r="P74" s="6">
        <f t="shared" si="29"/>
        <v>0</v>
      </c>
      <c r="Q74" s="14">
        <f t="shared" si="30"/>
        <v>0</v>
      </c>
      <c r="R74" s="14">
        <f t="shared" si="31"/>
        <v>0</v>
      </c>
      <c r="S74" s="14">
        <f t="shared" si="32"/>
        <v>0</v>
      </c>
      <c r="T74" s="6">
        <f t="shared" si="33"/>
        <v>0</v>
      </c>
      <c r="U74" s="6" t="e">
        <f t="shared" si="34"/>
        <v>#DIV/0!</v>
      </c>
      <c r="V74" s="6" t="e">
        <f t="shared" si="35"/>
        <v>#DIV/0!</v>
      </c>
      <c r="W74" s="6" t="e">
        <f t="shared" si="36"/>
        <v>#DIV/0!</v>
      </c>
      <c r="X74" s="6">
        <f t="shared" si="37"/>
        <v>0</v>
      </c>
      <c r="Y74" s="6" t="e">
        <f t="shared" si="38"/>
        <v>#DIV/0!</v>
      </c>
      <c r="Z74" s="6">
        <f t="shared" si="39"/>
        <v>0</v>
      </c>
      <c r="AA74" s="6" t="e">
        <f t="shared" si="40"/>
        <v>#DIV/0!</v>
      </c>
      <c r="AB74" s="6" t="e">
        <f t="shared" si="41"/>
        <v>#DIV/0!</v>
      </c>
      <c r="AC74" s="6" t="e">
        <f t="shared" si="42"/>
        <v>#DIV/0!</v>
      </c>
      <c r="AD74" s="6" t="e">
        <f t="shared" si="43"/>
        <v>#DIV/0!</v>
      </c>
    </row>
    <row r="75" spans="1:30" x14ac:dyDescent="0.3">
      <c r="A75" s="15"/>
      <c r="B75" s="16"/>
      <c r="C75" s="17"/>
      <c r="D75" s="10"/>
      <c r="E75" s="28"/>
      <c r="F75" s="27"/>
      <c r="G75" s="10"/>
      <c r="H75" s="10"/>
      <c r="I75" s="10">
        <f t="shared" si="22"/>
        <v>0.18</v>
      </c>
      <c r="J75" s="6" t="e">
        <f t="shared" si="23"/>
        <v>#DIV/0!</v>
      </c>
      <c r="K75" s="6">
        <f t="shared" si="24"/>
        <v>0</v>
      </c>
      <c r="L75" s="24">
        <f t="shared" si="25"/>
        <v>0</v>
      </c>
      <c r="M75" s="23">
        <f t="shared" si="26"/>
        <v>0</v>
      </c>
      <c r="N75" s="6">
        <f t="shared" si="27"/>
        <v>0</v>
      </c>
      <c r="O75" s="11" t="e">
        <f t="shared" si="28"/>
        <v>#DIV/0!</v>
      </c>
      <c r="P75" s="6">
        <f t="shared" si="29"/>
        <v>0</v>
      </c>
      <c r="Q75" s="14">
        <f t="shared" si="30"/>
        <v>0</v>
      </c>
      <c r="R75" s="14">
        <f t="shared" si="31"/>
        <v>0</v>
      </c>
      <c r="S75" s="14">
        <f t="shared" si="32"/>
        <v>0</v>
      </c>
      <c r="T75" s="6">
        <f t="shared" si="33"/>
        <v>0</v>
      </c>
      <c r="U75" s="6" t="e">
        <f t="shared" si="34"/>
        <v>#DIV/0!</v>
      </c>
      <c r="V75" s="6" t="e">
        <f t="shared" si="35"/>
        <v>#DIV/0!</v>
      </c>
      <c r="W75" s="6" t="e">
        <f t="shared" si="36"/>
        <v>#DIV/0!</v>
      </c>
      <c r="X75" s="6">
        <f t="shared" si="37"/>
        <v>0</v>
      </c>
      <c r="Y75" s="6" t="e">
        <f t="shared" si="38"/>
        <v>#DIV/0!</v>
      </c>
      <c r="Z75" s="6">
        <f t="shared" si="39"/>
        <v>0</v>
      </c>
      <c r="AA75" s="6" t="e">
        <f t="shared" si="40"/>
        <v>#DIV/0!</v>
      </c>
      <c r="AB75" s="6" t="e">
        <f t="shared" si="41"/>
        <v>#DIV/0!</v>
      </c>
      <c r="AC75" s="6" t="e">
        <f t="shared" si="42"/>
        <v>#DIV/0!</v>
      </c>
      <c r="AD75" s="6" t="e">
        <f t="shared" si="43"/>
        <v>#DIV/0!</v>
      </c>
    </row>
    <row r="76" spans="1:30" x14ac:dyDescent="0.3">
      <c r="A76" s="15"/>
      <c r="B76" s="16"/>
      <c r="C76" s="17"/>
      <c r="D76" s="10"/>
      <c r="E76" s="28"/>
      <c r="F76" s="27"/>
      <c r="G76" s="10"/>
      <c r="H76" s="10"/>
      <c r="I76" s="10">
        <f t="shared" si="22"/>
        <v>0.18</v>
      </c>
      <c r="J76" s="6" t="e">
        <f t="shared" si="23"/>
        <v>#DIV/0!</v>
      </c>
      <c r="K76" s="6">
        <f t="shared" si="24"/>
        <v>0</v>
      </c>
      <c r="L76" s="24">
        <f t="shared" si="25"/>
        <v>0</v>
      </c>
      <c r="M76" s="23">
        <f t="shared" si="26"/>
        <v>0</v>
      </c>
      <c r="N76" s="6">
        <f t="shared" si="27"/>
        <v>0</v>
      </c>
      <c r="O76" s="11" t="e">
        <f t="shared" si="28"/>
        <v>#DIV/0!</v>
      </c>
      <c r="P76" s="6">
        <f t="shared" si="29"/>
        <v>0</v>
      </c>
      <c r="Q76" s="14">
        <f t="shared" si="30"/>
        <v>0</v>
      </c>
      <c r="R76" s="14">
        <f t="shared" si="31"/>
        <v>0</v>
      </c>
      <c r="S76" s="14">
        <f t="shared" si="32"/>
        <v>0</v>
      </c>
      <c r="T76" s="6">
        <f t="shared" si="33"/>
        <v>0</v>
      </c>
      <c r="U76" s="6" t="e">
        <f t="shared" si="34"/>
        <v>#DIV/0!</v>
      </c>
      <c r="V76" s="6" t="e">
        <f t="shared" si="35"/>
        <v>#DIV/0!</v>
      </c>
      <c r="W76" s="6" t="e">
        <f t="shared" si="36"/>
        <v>#DIV/0!</v>
      </c>
      <c r="X76" s="6">
        <f t="shared" si="37"/>
        <v>0</v>
      </c>
      <c r="Y76" s="6" t="e">
        <f t="shared" si="38"/>
        <v>#DIV/0!</v>
      </c>
      <c r="Z76" s="6">
        <f t="shared" si="39"/>
        <v>0</v>
      </c>
      <c r="AA76" s="6" t="e">
        <f t="shared" si="40"/>
        <v>#DIV/0!</v>
      </c>
      <c r="AB76" s="6" t="e">
        <f t="shared" si="41"/>
        <v>#DIV/0!</v>
      </c>
      <c r="AC76" s="6" t="e">
        <f t="shared" si="42"/>
        <v>#DIV/0!</v>
      </c>
      <c r="AD76" s="6" t="e">
        <f t="shared" si="43"/>
        <v>#DIV/0!</v>
      </c>
    </row>
    <row r="77" spans="1:30" x14ac:dyDescent="0.3">
      <c r="A77" s="15"/>
      <c r="B77" s="16"/>
      <c r="C77" s="17"/>
      <c r="D77" s="10"/>
      <c r="E77" s="28"/>
      <c r="F77" s="27"/>
      <c r="G77" s="10"/>
      <c r="H77" s="10"/>
      <c r="I77" s="10">
        <f t="shared" si="22"/>
        <v>0.18</v>
      </c>
      <c r="J77" s="6" t="e">
        <f t="shared" si="23"/>
        <v>#DIV/0!</v>
      </c>
      <c r="K77" s="6">
        <f t="shared" si="24"/>
        <v>0</v>
      </c>
      <c r="L77" s="24">
        <f t="shared" si="25"/>
        <v>0</v>
      </c>
      <c r="M77" s="23">
        <f t="shared" si="26"/>
        <v>0</v>
      </c>
      <c r="N77" s="6">
        <f t="shared" si="27"/>
        <v>0</v>
      </c>
      <c r="O77" s="11" t="e">
        <f t="shared" si="28"/>
        <v>#DIV/0!</v>
      </c>
      <c r="P77" s="6">
        <f t="shared" si="29"/>
        <v>0</v>
      </c>
      <c r="Q77" s="14">
        <f t="shared" si="30"/>
        <v>0</v>
      </c>
      <c r="R77" s="14">
        <f t="shared" si="31"/>
        <v>0</v>
      </c>
      <c r="S77" s="14">
        <f t="shared" si="32"/>
        <v>0</v>
      </c>
      <c r="T77" s="6">
        <f t="shared" si="33"/>
        <v>0</v>
      </c>
      <c r="U77" s="6" t="e">
        <f t="shared" si="34"/>
        <v>#DIV/0!</v>
      </c>
      <c r="V77" s="6" t="e">
        <f t="shared" si="35"/>
        <v>#DIV/0!</v>
      </c>
      <c r="W77" s="6" t="e">
        <f t="shared" si="36"/>
        <v>#DIV/0!</v>
      </c>
      <c r="X77" s="6">
        <f t="shared" si="37"/>
        <v>0</v>
      </c>
      <c r="Y77" s="6" t="e">
        <f t="shared" si="38"/>
        <v>#DIV/0!</v>
      </c>
      <c r="Z77" s="6">
        <f t="shared" si="39"/>
        <v>0</v>
      </c>
      <c r="AA77" s="6" t="e">
        <f t="shared" si="40"/>
        <v>#DIV/0!</v>
      </c>
      <c r="AB77" s="6" t="e">
        <f t="shared" si="41"/>
        <v>#DIV/0!</v>
      </c>
      <c r="AC77" s="6" t="e">
        <f t="shared" si="42"/>
        <v>#DIV/0!</v>
      </c>
      <c r="AD77" s="6" t="e">
        <f t="shared" si="43"/>
        <v>#DIV/0!</v>
      </c>
    </row>
    <row r="78" spans="1:30" x14ac:dyDescent="0.3">
      <c r="A78" s="15"/>
      <c r="B78" s="16"/>
      <c r="C78" s="17"/>
      <c r="D78" s="10"/>
      <c r="E78" s="28"/>
      <c r="F78" s="27"/>
      <c r="G78" s="10"/>
      <c r="H78" s="10"/>
      <c r="I78" s="10">
        <f t="shared" si="22"/>
        <v>0.18</v>
      </c>
      <c r="J78" s="6" t="e">
        <f t="shared" si="23"/>
        <v>#DIV/0!</v>
      </c>
      <c r="K78" s="6">
        <f t="shared" si="24"/>
        <v>0</v>
      </c>
      <c r="L78" s="24">
        <f t="shared" si="25"/>
        <v>0</v>
      </c>
      <c r="M78" s="23">
        <f t="shared" si="26"/>
        <v>0</v>
      </c>
      <c r="N78" s="6">
        <f t="shared" si="27"/>
        <v>0</v>
      </c>
      <c r="O78" s="11" t="e">
        <f t="shared" si="28"/>
        <v>#DIV/0!</v>
      </c>
      <c r="P78" s="6">
        <f t="shared" si="29"/>
        <v>0</v>
      </c>
      <c r="Q78" s="14">
        <f t="shared" si="30"/>
        <v>0</v>
      </c>
      <c r="R78" s="14">
        <f t="shared" si="31"/>
        <v>0</v>
      </c>
      <c r="S78" s="14">
        <f t="shared" si="32"/>
        <v>0</v>
      </c>
      <c r="T78" s="6">
        <f t="shared" si="33"/>
        <v>0</v>
      </c>
      <c r="U78" s="6" t="e">
        <f t="shared" si="34"/>
        <v>#DIV/0!</v>
      </c>
      <c r="V78" s="6" t="e">
        <f t="shared" si="35"/>
        <v>#DIV/0!</v>
      </c>
      <c r="W78" s="6" t="e">
        <f t="shared" si="36"/>
        <v>#DIV/0!</v>
      </c>
      <c r="X78" s="6">
        <f t="shared" si="37"/>
        <v>0</v>
      </c>
      <c r="Y78" s="6" t="e">
        <f t="shared" si="38"/>
        <v>#DIV/0!</v>
      </c>
      <c r="Z78" s="6">
        <f t="shared" si="39"/>
        <v>0</v>
      </c>
      <c r="AA78" s="6" t="e">
        <f t="shared" si="40"/>
        <v>#DIV/0!</v>
      </c>
      <c r="AB78" s="6" t="e">
        <f t="shared" si="41"/>
        <v>#DIV/0!</v>
      </c>
      <c r="AC78" s="6" t="e">
        <f t="shared" si="42"/>
        <v>#DIV/0!</v>
      </c>
      <c r="AD78" s="6" t="e">
        <f t="shared" si="43"/>
        <v>#DIV/0!</v>
      </c>
    </row>
    <row r="79" spans="1:30" x14ac:dyDescent="0.3">
      <c r="A79" s="15"/>
      <c r="B79" s="16"/>
      <c r="C79" s="17"/>
      <c r="D79" s="10"/>
      <c r="E79" s="28"/>
      <c r="F79" s="27"/>
      <c r="G79" s="10"/>
      <c r="H79" s="10"/>
      <c r="I79" s="10">
        <f t="shared" si="22"/>
        <v>0.18</v>
      </c>
      <c r="J79" s="6" t="e">
        <f t="shared" si="23"/>
        <v>#DIV/0!</v>
      </c>
      <c r="K79" s="6">
        <f t="shared" si="24"/>
        <v>0</v>
      </c>
      <c r="L79" s="24">
        <f t="shared" si="25"/>
        <v>0</v>
      </c>
      <c r="M79" s="23">
        <f t="shared" si="26"/>
        <v>0</v>
      </c>
      <c r="N79" s="6">
        <f t="shared" si="27"/>
        <v>0</v>
      </c>
      <c r="O79" s="11" t="e">
        <f t="shared" si="28"/>
        <v>#DIV/0!</v>
      </c>
      <c r="P79" s="6">
        <f t="shared" si="29"/>
        <v>0</v>
      </c>
      <c r="Q79" s="14">
        <f t="shared" si="30"/>
        <v>0</v>
      </c>
      <c r="R79" s="14">
        <f t="shared" si="31"/>
        <v>0</v>
      </c>
      <c r="S79" s="14">
        <f t="shared" si="32"/>
        <v>0</v>
      </c>
      <c r="T79" s="6">
        <f t="shared" si="33"/>
        <v>0</v>
      </c>
      <c r="U79" s="6" t="e">
        <f t="shared" si="34"/>
        <v>#DIV/0!</v>
      </c>
      <c r="V79" s="6" t="e">
        <f t="shared" si="35"/>
        <v>#DIV/0!</v>
      </c>
      <c r="W79" s="6" t="e">
        <f t="shared" si="36"/>
        <v>#DIV/0!</v>
      </c>
      <c r="X79" s="6">
        <f t="shared" si="37"/>
        <v>0</v>
      </c>
      <c r="Y79" s="6" t="e">
        <f t="shared" si="38"/>
        <v>#DIV/0!</v>
      </c>
      <c r="Z79" s="6">
        <f t="shared" si="39"/>
        <v>0</v>
      </c>
      <c r="AA79" s="6" t="e">
        <f t="shared" si="40"/>
        <v>#DIV/0!</v>
      </c>
      <c r="AB79" s="6" t="e">
        <f t="shared" si="41"/>
        <v>#DIV/0!</v>
      </c>
      <c r="AC79" s="6" t="e">
        <f t="shared" si="42"/>
        <v>#DIV/0!</v>
      </c>
      <c r="AD79" s="6" t="e">
        <f t="shared" si="43"/>
        <v>#DIV/0!</v>
      </c>
    </row>
    <row r="80" spans="1:30" x14ac:dyDescent="0.3">
      <c r="A80" s="15"/>
      <c r="B80" s="16"/>
      <c r="C80" s="17"/>
      <c r="D80" s="10"/>
      <c r="E80" s="28"/>
      <c r="F80" s="27"/>
      <c r="G80" s="10"/>
      <c r="H80" s="10"/>
      <c r="I80" s="10">
        <f t="shared" si="22"/>
        <v>0.18</v>
      </c>
      <c r="J80" s="6" t="e">
        <f t="shared" si="23"/>
        <v>#DIV/0!</v>
      </c>
      <c r="K80" s="6">
        <f t="shared" si="24"/>
        <v>0</v>
      </c>
      <c r="L80" s="24">
        <f t="shared" si="25"/>
        <v>0</v>
      </c>
      <c r="M80" s="23">
        <f t="shared" si="26"/>
        <v>0</v>
      </c>
      <c r="N80" s="6">
        <f t="shared" si="27"/>
        <v>0</v>
      </c>
      <c r="O80" s="11" t="e">
        <f t="shared" si="28"/>
        <v>#DIV/0!</v>
      </c>
      <c r="P80" s="6">
        <f t="shared" si="29"/>
        <v>0</v>
      </c>
      <c r="Q80" s="14">
        <f t="shared" si="30"/>
        <v>0</v>
      </c>
      <c r="R80" s="14">
        <f t="shared" si="31"/>
        <v>0</v>
      </c>
      <c r="S80" s="14">
        <f t="shared" si="32"/>
        <v>0</v>
      </c>
      <c r="T80" s="6">
        <f t="shared" si="33"/>
        <v>0</v>
      </c>
      <c r="U80" s="6" t="e">
        <f t="shared" si="34"/>
        <v>#DIV/0!</v>
      </c>
      <c r="V80" s="6" t="e">
        <f t="shared" si="35"/>
        <v>#DIV/0!</v>
      </c>
      <c r="W80" s="6" t="e">
        <f t="shared" si="36"/>
        <v>#DIV/0!</v>
      </c>
      <c r="X80" s="6">
        <f t="shared" si="37"/>
        <v>0</v>
      </c>
      <c r="Y80" s="6" t="e">
        <f t="shared" si="38"/>
        <v>#DIV/0!</v>
      </c>
      <c r="Z80" s="6">
        <f t="shared" si="39"/>
        <v>0</v>
      </c>
      <c r="AA80" s="6" t="e">
        <f t="shared" si="40"/>
        <v>#DIV/0!</v>
      </c>
      <c r="AB80" s="6" t="e">
        <f t="shared" si="41"/>
        <v>#DIV/0!</v>
      </c>
      <c r="AC80" s="6" t="e">
        <f t="shared" si="42"/>
        <v>#DIV/0!</v>
      </c>
      <c r="AD80" s="6" t="e">
        <f t="shared" si="43"/>
        <v>#DIV/0!</v>
      </c>
    </row>
    <row r="81" spans="1:30" x14ac:dyDescent="0.3">
      <c r="A81" s="15"/>
      <c r="B81" s="16"/>
      <c r="C81" s="17"/>
      <c r="D81" s="10"/>
      <c r="E81" s="28"/>
      <c r="F81" s="27"/>
      <c r="G81" s="10"/>
      <c r="H81" s="10"/>
      <c r="I81" s="10">
        <f t="shared" si="22"/>
        <v>0.18</v>
      </c>
      <c r="J81" s="6" t="e">
        <f t="shared" si="23"/>
        <v>#DIV/0!</v>
      </c>
      <c r="K81" s="6">
        <f t="shared" si="24"/>
        <v>0</v>
      </c>
      <c r="L81" s="24">
        <f t="shared" si="25"/>
        <v>0</v>
      </c>
      <c r="M81" s="23">
        <f t="shared" si="26"/>
        <v>0</v>
      </c>
      <c r="N81" s="6">
        <f t="shared" si="27"/>
        <v>0</v>
      </c>
      <c r="O81" s="11" t="e">
        <f t="shared" si="28"/>
        <v>#DIV/0!</v>
      </c>
      <c r="P81" s="6">
        <f t="shared" si="29"/>
        <v>0</v>
      </c>
      <c r="Q81" s="14">
        <f t="shared" si="30"/>
        <v>0</v>
      </c>
      <c r="R81" s="14">
        <f t="shared" si="31"/>
        <v>0</v>
      </c>
      <c r="S81" s="14">
        <f t="shared" si="32"/>
        <v>0</v>
      </c>
      <c r="T81" s="6">
        <f t="shared" si="33"/>
        <v>0</v>
      </c>
      <c r="U81" s="6" t="e">
        <f t="shared" si="34"/>
        <v>#DIV/0!</v>
      </c>
      <c r="V81" s="6" t="e">
        <f t="shared" si="35"/>
        <v>#DIV/0!</v>
      </c>
      <c r="W81" s="6" t="e">
        <f t="shared" si="36"/>
        <v>#DIV/0!</v>
      </c>
      <c r="X81" s="6">
        <f t="shared" si="37"/>
        <v>0</v>
      </c>
      <c r="Y81" s="6" t="e">
        <f t="shared" si="38"/>
        <v>#DIV/0!</v>
      </c>
      <c r="Z81" s="6">
        <f t="shared" si="39"/>
        <v>0</v>
      </c>
      <c r="AA81" s="6" t="e">
        <f t="shared" si="40"/>
        <v>#DIV/0!</v>
      </c>
      <c r="AB81" s="6" t="e">
        <f t="shared" si="41"/>
        <v>#DIV/0!</v>
      </c>
      <c r="AC81" s="6" t="e">
        <f t="shared" si="42"/>
        <v>#DIV/0!</v>
      </c>
      <c r="AD81" s="6" t="e">
        <f t="shared" si="43"/>
        <v>#DIV/0!</v>
      </c>
    </row>
    <row r="82" spans="1:30" x14ac:dyDescent="0.3">
      <c r="A82" s="15"/>
      <c r="B82" s="16"/>
      <c r="C82" s="17"/>
      <c r="D82" s="10"/>
      <c r="E82" s="28"/>
      <c r="F82" s="27"/>
      <c r="G82" s="10"/>
      <c r="H82" s="10"/>
      <c r="I82" s="10">
        <f t="shared" si="22"/>
        <v>0.18</v>
      </c>
      <c r="J82" s="6" t="e">
        <f t="shared" si="23"/>
        <v>#DIV/0!</v>
      </c>
      <c r="K82" s="6">
        <f t="shared" si="24"/>
        <v>0</v>
      </c>
      <c r="L82" s="24">
        <f t="shared" si="25"/>
        <v>0</v>
      </c>
      <c r="M82" s="23">
        <f t="shared" si="26"/>
        <v>0</v>
      </c>
      <c r="N82" s="6">
        <f t="shared" si="27"/>
        <v>0</v>
      </c>
      <c r="O82" s="11" t="e">
        <f t="shared" si="28"/>
        <v>#DIV/0!</v>
      </c>
      <c r="P82" s="6">
        <f t="shared" si="29"/>
        <v>0</v>
      </c>
      <c r="Q82" s="14">
        <f t="shared" si="30"/>
        <v>0</v>
      </c>
      <c r="R82" s="14">
        <f t="shared" si="31"/>
        <v>0</v>
      </c>
      <c r="S82" s="14">
        <f t="shared" si="32"/>
        <v>0</v>
      </c>
      <c r="T82" s="6">
        <f t="shared" si="33"/>
        <v>0</v>
      </c>
      <c r="U82" s="6" t="e">
        <f t="shared" si="34"/>
        <v>#DIV/0!</v>
      </c>
      <c r="V82" s="6" t="e">
        <f t="shared" si="35"/>
        <v>#DIV/0!</v>
      </c>
      <c r="W82" s="6" t="e">
        <f t="shared" si="36"/>
        <v>#DIV/0!</v>
      </c>
      <c r="X82" s="6">
        <f t="shared" si="37"/>
        <v>0</v>
      </c>
      <c r="Y82" s="6" t="e">
        <f t="shared" si="38"/>
        <v>#DIV/0!</v>
      </c>
      <c r="Z82" s="6">
        <f t="shared" si="39"/>
        <v>0</v>
      </c>
      <c r="AA82" s="6" t="e">
        <f t="shared" si="40"/>
        <v>#DIV/0!</v>
      </c>
      <c r="AB82" s="6" t="e">
        <f t="shared" si="41"/>
        <v>#DIV/0!</v>
      </c>
      <c r="AC82" s="6" t="e">
        <f t="shared" si="42"/>
        <v>#DIV/0!</v>
      </c>
      <c r="AD82" s="6" t="e">
        <f t="shared" si="43"/>
        <v>#DIV/0!</v>
      </c>
    </row>
    <row r="83" spans="1:30" x14ac:dyDescent="0.3">
      <c r="A83" s="15"/>
      <c r="B83" s="16"/>
      <c r="C83" s="17"/>
      <c r="D83" s="10"/>
      <c r="E83" s="28"/>
      <c r="F83" s="27"/>
      <c r="G83" s="10"/>
      <c r="H83" s="10"/>
      <c r="I83" s="10">
        <f t="shared" si="22"/>
        <v>0.18</v>
      </c>
      <c r="J83" s="6" t="e">
        <f t="shared" si="23"/>
        <v>#DIV/0!</v>
      </c>
      <c r="K83" s="6">
        <f t="shared" si="24"/>
        <v>0</v>
      </c>
      <c r="L83" s="24">
        <f t="shared" si="25"/>
        <v>0</v>
      </c>
      <c r="M83" s="23">
        <f t="shared" si="26"/>
        <v>0</v>
      </c>
      <c r="N83" s="6">
        <f t="shared" si="27"/>
        <v>0</v>
      </c>
      <c r="O83" s="11" t="e">
        <f t="shared" si="28"/>
        <v>#DIV/0!</v>
      </c>
      <c r="P83" s="6">
        <f t="shared" si="29"/>
        <v>0</v>
      </c>
      <c r="Q83" s="14">
        <f t="shared" si="30"/>
        <v>0</v>
      </c>
      <c r="R83" s="14">
        <f t="shared" si="31"/>
        <v>0</v>
      </c>
      <c r="S83" s="14">
        <f t="shared" si="32"/>
        <v>0</v>
      </c>
      <c r="T83" s="6">
        <f t="shared" si="33"/>
        <v>0</v>
      </c>
      <c r="U83" s="6" t="e">
        <f t="shared" si="34"/>
        <v>#DIV/0!</v>
      </c>
      <c r="V83" s="6" t="e">
        <f t="shared" si="35"/>
        <v>#DIV/0!</v>
      </c>
      <c r="W83" s="6" t="e">
        <f t="shared" si="36"/>
        <v>#DIV/0!</v>
      </c>
      <c r="X83" s="6">
        <f t="shared" si="37"/>
        <v>0</v>
      </c>
      <c r="Y83" s="6" t="e">
        <f t="shared" si="38"/>
        <v>#DIV/0!</v>
      </c>
      <c r="Z83" s="6">
        <f t="shared" si="39"/>
        <v>0</v>
      </c>
      <c r="AA83" s="6" t="e">
        <f t="shared" si="40"/>
        <v>#DIV/0!</v>
      </c>
      <c r="AB83" s="6" t="e">
        <f t="shared" si="41"/>
        <v>#DIV/0!</v>
      </c>
      <c r="AC83" s="6" t="e">
        <f t="shared" si="42"/>
        <v>#DIV/0!</v>
      </c>
      <c r="AD83" s="6" t="e">
        <f t="shared" si="43"/>
        <v>#DIV/0!</v>
      </c>
    </row>
    <row r="84" spans="1:30" x14ac:dyDescent="0.3">
      <c r="A84" s="15"/>
      <c r="B84" s="16"/>
      <c r="C84" s="17"/>
      <c r="D84" s="10"/>
      <c r="E84" s="28"/>
      <c r="F84" s="27"/>
      <c r="G84" s="10"/>
      <c r="H84" s="10"/>
      <c r="I84" s="10">
        <f t="shared" si="22"/>
        <v>0.18</v>
      </c>
      <c r="J84" s="6" t="e">
        <f t="shared" si="23"/>
        <v>#DIV/0!</v>
      </c>
      <c r="K84" s="6">
        <f t="shared" si="24"/>
        <v>0</v>
      </c>
      <c r="L84" s="24">
        <f t="shared" si="25"/>
        <v>0</v>
      </c>
      <c r="M84" s="23">
        <f t="shared" si="26"/>
        <v>0</v>
      </c>
      <c r="N84" s="6">
        <f t="shared" si="27"/>
        <v>0</v>
      </c>
      <c r="O84" s="11" t="e">
        <f t="shared" si="28"/>
        <v>#DIV/0!</v>
      </c>
      <c r="P84" s="6">
        <f t="shared" si="29"/>
        <v>0</v>
      </c>
      <c r="Q84" s="14">
        <f t="shared" si="30"/>
        <v>0</v>
      </c>
      <c r="R84" s="14">
        <f t="shared" si="31"/>
        <v>0</v>
      </c>
      <c r="S84" s="14">
        <f t="shared" si="32"/>
        <v>0</v>
      </c>
      <c r="T84" s="6">
        <f t="shared" si="33"/>
        <v>0</v>
      </c>
      <c r="U84" s="6" t="e">
        <f t="shared" si="34"/>
        <v>#DIV/0!</v>
      </c>
      <c r="V84" s="6" t="e">
        <f t="shared" si="35"/>
        <v>#DIV/0!</v>
      </c>
      <c r="W84" s="6" t="e">
        <f t="shared" si="36"/>
        <v>#DIV/0!</v>
      </c>
      <c r="X84" s="6">
        <f t="shared" si="37"/>
        <v>0</v>
      </c>
      <c r="Y84" s="6" t="e">
        <f t="shared" si="38"/>
        <v>#DIV/0!</v>
      </c>
      <c r="Z84" s="6">
        <f t="shared" si="39"/>
        <v>0</v>
      </c>
      <c r="AA84" s="6" t="e">
        <f t="shared" si="40"/>
        <v>#DIV/0!</v>
      </c>
      <c r="AB84" s="6" t="e">
        <f t="shared" si="41"/>
        <v>#DIV/0!</v>
      </c>
      <c r="AC84" s="6" t="e">
        <f t="shared" si="42"/>
        <v>#DIV/0!</v>
      </c>
      <c r="AD84" s="6" t="e">
        <f t="shared" si="43"/>
        <v>#DIV/0!</v>
      </c>
    </row>
    <row r="85" spans="1:30" x14ac:dyDescent="0.3">
      <c r="A85" s="15"/>
      <c r="B85" s="16"/>
      <c r="C85" s="17"/>
      <c r="D85" s="10"/>
      <c r="E85" s="28"/>
      <c r="F85" s="27"/>
      <c r="G85" s="10"/>
      <c r="H85" s="10"/>
      <c r="I85" s="10">
        <f t="shared" si="22"/>
        <v>0.18</v>
      </c>
      <c r="J85" s="6" t="e">
        <f t="shared" si="23"/>
        <v>#DIV/0!</v>
      </c>
      <c r="K85" s="6">
        <f t="shared" si="24"/>
        <v>0</v>
      </c>
      <c r="L85" s="24">
        <f t="shared" si="25"/>
        <v>0</v>
      </c>
      <c r="M85" s="23">
        <f t="shared" si="26"/>
        <v>0</v>
      </c>
      <c r="N85" s="6">
        <f t="shared" si="27"/>
        <v>0</v>
      </c>
      <c r="O85" s="11" t="e">
        <f t="shared" si="28"/>
        <v>#DIV/0!</v>
      </c>
      <c r="P85" s="6">
        <f t="shared" si="29"/>
        <v>0</v>
      </c>
      <c r="Q85" s="14">
        <f t="shared" si="30"/>
        <v>0</v>
      </c>
      <c r="R85" s="14">
        <f t="shared" si="31"/>
        <v>0</v>
      </c>
      <c r="S85" s="14">
        <f t="shared" si="32"/>
        <v>0</v>
      </c>
      <c r="T85" s="6">
        <f t="shared" si="33"/>
        <v>0</v>
      </c>
      <c r="U85" s="6" t="e">
        <f t="shared" si="34"/>
        <v>#DIV/0!</v>
      </c>
      <c r="V85" s="6" t="e">
        <f t="shared" si="35"/>
        <v>#DIV/0!</v>
      </c>
      <c r="W85" s="6" t="e">
        <f t="shared" si="36"/>
        <v>#DIV/0!</v>
      </c>
      <c r="X85" s="6">
        <f t="shared" si="37"/>
        <v>0</v>
      </c>
      <c r="Y85" s="6" t="e">
        <f t="shared" si="38"/>
        <v>#DIV/0!</v>
      </c>
      <c r="Z85" s="6">
        <f t="shared" si="39"/>
        <v>0</v>
      </c>
      <c r="AA85" s="6" t="e">
        <f t="shared" si="40"/>
        <v>#DIV/0!</v>
      </c>
      <c r="AB85" s="6" t="e">
        <f t="shared" si="41"/>
        <v>#DIV/0!</v>
      </c>
      <c r="AC85" s="6" t="e">
        <f t="shared" si="42"/>
        <v>#DIV/0!</v>
      </c>
      <c r="AD85" s="6" t="e">
        <f t="shared" si="43"/>
        <v>#DIV/0!</v>
      </c>
    </row>
    <row r="86" spans="1:30" x14ac:dyDescent="0.3">
      <c r="A86" s="15"/>
      <c r="B86" s="16"/>
      <c r="C86" s="17"/>
      <c r="D86" s="10"/>
      <c r="E86" s="28"/>
      <c r="F86" s="27"/>
      <c r="G86" s="10"/>
      <c r="H86" s="10"/>
      <c r="I86" s="10">
        <f t="shared" si="22"/>
        <v>0.18</v>
      </c>
      <c r="J86" s="6" t="e">
        <f t="shared" si="23"/>
        <v>#DIV/0!</v>
      </c>
      <c r="K86" s="6">
        <f t="shared" si="24"/>
        <v>0</v>
      </c>
      <c r="L86" s="24">
        <f t="shared" si="25"/>
        <v>0</v>
      </c>
      <c r="M86" s="23">
        <f t="shared" si="26"/>
        <v>0</v>
      </c>
      <c r="N86" s="6">
        <f t="shared" si="27"/>
        <v>0</v>
      </c>
      <c r="O86" s="11" t="e">
        <f t="shared" si="28"/>
        <v>#DIV/0!</v>
      </c>
      <c r="P86" s="6">
        <f t="shared" si="29"/>
        <v>0</v>
      </c>
      <c r="Q86" s="14">
        <f t="shared" si="30"/>
        <v>0</v>
      </c>
      <c r="R86" s="14">
        <f t="shared" si="31"/>
        <v>0</v>
      </c>
      <c r="S86" s="14">
        <f t="shared" si="32"/>
        <v>0</v>
      </c>
      <c r="T86" s="6">
        <f t="shared" si="33"/>
        <v>0</v>
      </c>
      <c r="U86" s="6" t="e">
        <f t="shared" si="34"/>
        <v>#DIV/0!</v>
      </c>
      <c r="V86" s="6" t="e">
        <f t="shared" si="35"/>
        <v>#DIV/0!</v>
      </c>
      <c r="W86" s="6" t="e">
        <f t="shared" si="36"/>
        <v>#DIV/0!</v>
      </c>
      <c r="X86" s="6">
        <f t="shared" si="37"/>
        <v>0</v>
      </c>
      <c r="Y86" s="6" t="e">
        <f t="shared" si="38"/>
        <v>#DIV/0!</v>
      </c>
      <c r="Z86" s="6">
        <f t="shared" si="39"/>
        <v>0</v>
      </c>
      <c r="AA86" s="6" t="e">
        <f t="shared" si="40"/>
        <v>#DIV/0!</v>
      </c>
      <c r="AB86" s="6" t="e">
        <f t="shared" si="41"/>
        <v>#DIV/0!</v>
      </c>
      <c r="AC86" s="6" t="e">
        <f t="shared" si="42"/>
        <v>#DIV/0!</v>
      </c>
      <c r="AD86" s="6" t="e">
        <f t="shared" si="43"/>
        <v>#DIV/0!</v>
      </c>
    </row>
    <row r="87" spans="1:30" x14ac:dyDescent="0.3">
      <c r="A87" s="15"/>
      <c r="B87" s="16"/>
      <c r="C87" s="17"/>
      <c r="D87" s="10"/>
      <c r="E87" s="28"/>
      <c r="F87" s="27"/>
      <c r="G87" s="10"/>
      <c r="H87" s="10"/>
      <c r="I87" s="10">
        <f t="shared" si="22"/>
        <v>0.18</v>
      </c>
      <c r="J87" s="6" t="e">
        <f t="shared" si="23"/>
        <v>#DIV/0!</v>
      </c>
      <c r="K87" s="6">
        <f t="shared" si="24"/>
        <v>0</v>
      </c>
      <c r="L87" s="24">
        <f t="shared" si="25"/>
        <v>0</v>
      </c>
      <c r="M87" s="23">
        <f t="shared" si="26"/>
        <v>0</v>
      </c>
      <c r="N87" s="6">
        <f t="shared" si="27"/>
        <v>0</v>
      </c>
      <c r="O87" s="11" t="e">
        <f t="shared" si="28"/>
        <v>#DIV/0!</v>
      </c>
      <c r="P87" s="6">
        <f t="shared" si="29"/>
        <v>0</v>
      </c>
      <c r="Q87" s="14">
        <f t="shared" si="30"/>
        <v>0</v>
      </c>
      <c r="R87" s="14">
        <f t="shared" si="31"/>
        <v>0</v>
      </c>
      <c r="S87" s="14">
        <f t="shared" si="32"/>
        <v>0</v>
      </c>
      <c r="T87" s="6">
        <f t="shared" si="33"/>
        <v>0</v>
      </c>
      <c r="U87" s="6" t="e">
        <f t="shared" si="34"/>
        <v>#DIV/0!</v>
      </c>
      <c r="V87" s="6" t="e">
        <f t="shared" si="35"/>
        <v>#DIV/0!</v>
      </c>
      <c r="W87" s="6" t="e">
        <f t="shared" si="36"/>
        <v>#DIV/0!</v>
      </c>
      <c r="X87" s="6">
        <f t="shared" si="37"/>
        <v>0</v>
      </c>
      <c r="Y87" s="6" t="e">
        <f t="shared" si="38"/>
        <v>#DIV/0!</v>
      </c>
      <c r="Z87" s="6">
        <f t="shared" si="39"/>
        <v>0</v>
      </c>
      <c r="AA87" s="6" t="e">
        <f t="shared" si="40"/>
        <v>#DIV/0!</v>
      </c>
      <c r="AB87" s="6" t="e">
        <f t="shared" si="41"/>
        <v>#DIV/0!</v>
      </c>
      <c r="AC87" s="6" t="e">
        <f t="shared" si="42"/>
        <v>#DIV/0!</v>
      </c>
      <c r="AD87" s="6" t="e">
        <f t="shared" si="43"/>
        <v>#DIV/0!</v>
      </c>
    </row>
    <row r="88" spans="1:30" x14ac:dyDescent="0.3">
      <c r="A88" s="15"/>
      <c r="B88" s="16"/>
      <c r="C88" s="17"/>
      <c r="D88" s="10"/>
      <c r="E88" s="28"/>
      <c r="F88" s="27"/>
      <c r="G88" s="10"/>
      <c r="H88" s="10"/>
      <c r="I88" s="10">
        <f t="shared" si="22"/>
        <v>0.18</v>
      </c>
      <c r="J88" s="6" t="e">
        <f t="shared" si="23"/>
        <v>#DIV/0!</v>
      </c>
      <c r="K88" s="6">
        <f t="shared" si="24"/>
        <v>0</v>
      </c>
      <c r="L88" s="24">
        <f t="shared" si="25"/>
        <v>0</v>
      </c>
      <c r="M88" s="23">
        <f t="shared" si="26"/>
        <v>0</v>
      </c>
      <c r="N88" s="6">
        <f t="shared" si="27"/>
        <v>0</v>
      </c>
      <c r="O88" s="11" t="e">
        <f t="shared" si="28"/>
        <v>#DIV/0!</v>
      </c>
      <c r="P88" s="6">
        <f t="shared" si="29"/>
        <v>0</v>
      </c>
      <c r="Q88" s="14">
        <f t="shared" si="30"/>
        <v>0</v>
      </c>
      <c r="R88" s="14">
        <f t="shared" si="31"/>
        <v>0</v>
      </c>
      <c r="S88" s="14">
        <f t="shared" si="32"/>
        <v>0</v>
      </c>
      <c r="T88" s="6">
        <f t="shared" si="33"/>
        <v>0</v>
      </c>
      <c r="U88" s="6" t="e">
        <f t="shared" si="34"/>
        <v>#DIV/0!</v>
      </c>
      <c r="V88" s="6" t="e">
        <f t="shared" si="35"/>
        <v>#DIV/0!</v>
      </c>
      <c r="W88" s="6" t="e">
        <f t="shared" si="36"/>
        <v>#DIV/0!</v>
      </c>
      <c r="X88" s="6">
        <f t="shared" si="37"/>
        <v>0</v>
      </c>
      <c r="Y88" s="6" t="e">
        <f t="shared" si="38"/>
        <v>#DIV/0!</v>
      </c>
      <c r="Z88" s="6">
        <f t="shared" si="39"/>
        <v>0</v>
      </c>
      <c r="AA88" s="6" t="e">
        <f t="shared" si="40"/>
        <v>#DIV/0!</v>
      </c>
      <c r="AB88" s="6" t="e">
        <f t="shared" si="41"/>
        <v>#DIV/0!</v>
      </c>
      <c r="AC88" s="6" t="e">
        <f t="shared" si="42"/>
        <v>#DIV/0!</v>
      </c>
      <c r="AD88" s="6" t="e">
        <f t="shared" si="43"/>
        <v>#DIV/0!</v>
      </c>
    </row>
    <row r="89" spans="1:30" x14ac:dyDescent="0.3">
      <c r="A89" s="15"/>
      <c r="B89" s="16"/>
      <c r="C89" s="17"/>
      <c r="D89" s="10"/>
      <c r="E89" s="28"/>
      <c r="F89" s="27"/>
      <c r="G89" s="10"/>
      <c r="H89" s="10"/>
      <c r="I89" s="10">
        <f t="shared" si="22"/>
        <v>0.18</v>
      </c>
      <c r="J89" s="6" t="e">
        <f t="shared" si="23"/>
        <v>#DIV/0!</v>
      </c>
      <c r="K89" s="6">
        <f t="shared" si="24"/>
        <v>0</v>
      </c>
      <c r="L89" s="24">
        <f t="shared" si="25"/>
        <v>0</v>
      </c>
      <c r="M89" s="23">
        <f t="shared" si="26"/>
        <v>0</v>
      </c>
      <c r="N89" s="6">
        <f t="shared" si="27"/>
        <v>0</v>
      </c>
      <c r="O89" s="11" t="e">
        <f t="shared" si="28"/>
        <v>#DIV/0!</v>
      </c>
      <c r="P89" s="6">
        <f t="shared" si="29"/>
        <v>0</v>
      </c>
      <c r="Q89" s="14">
        <f t="shared" si="30"/>
        <v>0</v>
      </c>
      <c r="R89" s="14">
        <f t="shared" si="31"/>
        <v>0</v>
      </c>
      <c r="S89" s="14">
        <f t="shared" si="32"/>
        <v>0</v>
      </c>
      <c r="T89" s="6">
        <f t="shared" si="33"/>
        <v>0</v>
      </c>
      <c r="U89" s="6" t="e">
        <f t="shared" si="34"/>
        <v>#DIV/0!</v>
      </c>
      <c r="V89" s="6" t="e">
        <f t="shared" si="35"/>
        <v>#DIV/0!</v>
      </c>
      <c r="W89" s="6" t="e">
        <f t="shared" si="36"/>
        <v>#DIV/0!</v>
      </c>
      <c r="X89" s="6">
        <f t="shared" si="37"/>
        <v>0</v>
      </c>
      <c r="Y89" s="6" t="e">
        <f t="shared" si="38"/>
        <v>#DIV/0!</v>
      </c>
      <c r="Z89" s="6">
        <f t="shared" si="39"/>
        <v>0</v>
      </c>
      <c r="AA89" s="6" t="e">
        <f t="shared" si="40"/>
        <v>#DIV/0!</v>
      </c>
      <c r="AB89" s="6" t="e">
        <f t="shared" si="41"/>
        <v>#DIV/0!</v>
      </c>
      <c r="AC89" s="6" t="e">
        <f t="shared" si="42"/>
        <v>#DIV/0!</v>
      </c>
      <c r="AD89" s="6" t="e">
        <f t="shared" si="43"/>
        <v>#DIV/0!</v>
      </c>
    </row>
    <row r="90" spans="1:30" x14ac:dyDescent="0.3">
      <c r="A90" s="15"/>
      <c r="B90" s="16"/>
      <c r="C90" s="17"/>
      <c r="D90" s="10"/>
      <c r="E90" s="28"/>
      <c r="F90" s="27"/>
      <c r="G90" s="10"/>
      <c r="H90" s="10"/>
      <c r="I90" s="10">
        <f t="shared" si="22"/>
        <v>0.18</v>
      </c>
      <c r="J90" s="6" t="e">
        <f t="shared" si="23"/>
        <v>#DIV/0!</v>
      </c>
      <c r="K90" s="6">
        <f t="shared" si="24"/>
        <v>0</v>
      </c>
      <c r="L90" s="24">
        <f t="shared" si="25"/>
        <v>0</v>
      </c>
      <c r="M90" s="23">
        <f t="shared" si="26"/>
        <v>0</v>
      </c>
      <c r="N90" s="6">
        <f t="shared" si="27"/>
        <v>0</v>
      </c>
      <c r="O90" s="11" t="e">
        <f t="shared" si="28"/>
        <v>#DIV/0!</v>
      </c>
      <c r="P90" s="6">
        <f t="shared" si="29"/>
        <v>0</v>
      </c>
      <c r="Q90" s="14">
        <f t="shared" si="30"/>
        <v>0</v>
      </c>
      <c r="R90" s="14">
        <f t="shared" si="31"/>
        <v>0</v>
      </c>
      <c r="S90" s="14">
        <f t="shared" si="32"/>
        <v>0</v>
      </c>
      <c r="T90" s="6">
        <f t="shared" si="33"/>
        <v>0</v>
      </c>
      <c r="U90" s="6" t="e">
        <f t="shared" si="34"/>
        <v>#DIV/0!</v>
      </c>
      <c r="V90" s="6" t="e">
        <f t="shared" si="35"/>
        <v>#DIV/0!</v>
      </c>
      <c r="W90" s="6" t="e">
        <f t="shared" si="36"/>
        <v>#DIV/0!</v>
      </c>
      <c r="X90" s="6">
        <f t="shared" si="37"/>
        <v>0</v>
      </c>
      <c r="Y90" s="6" t="e">
        <f t="shared" si="38"/>
        <v>#DIV/0!</v>
      </c>
      <c r="Z90" s="6">
        <f t="shared" si="39"/>
        <v>0</v>
      </c>
      <c r="AA90" s="6" t="e">
        <f t="shared" si="40"/>
        <v>#DIV/0!</v>
      </c>
      <c r="AB90" s="6" t="e">
        <f t="shared" si="41"/>
        <v>#DIV/0!</v>
      </c>
      <c r="AC90" s="6" t="e">
        <f t="shared" si="42"/>
        <v>#DIV/0!</v>
      </c>
      <c r="AD90" s="6" t="e">
        <f t="shared" si="43"/>
        <v>#DIV/0!</v>
      </c>
    </row>
    <row r="91" spans="1:30" x14ac:dyDescent="0.3">
      <c r="A91" s="15"/>
      <c r="B91" s="16"/>
      <c r="C91" s="17"/>
      <c r="D91" s="10"/>
      <c r="E91" s="28"/>
      <c r="F91" s="27"/>
      <c r="G91" s="10"/>
      <c r="H91" s="10"/>
      <c r="I91" s="10">
        <f t="shared" si="22"/>
        <v>0.18</v>
      </c>
      <c r="J91" s="6" t="e">
        <f t="shared" si="23"/>
        <v>#DIV/0!</v>
      </c>
      <c r="K91" s="6">
        <f t="shared" si="24"/>
        <v>0</v>
      </c>
      <c r="L91" s="24">
        <f t="shared" si="25"/>
        <v>0</v>
      </c>
      <c r="M91" s="23">
        <f t="shared" si="26"/>
        <v>0</v>
      </c>
      <c r="N91" s="6">
        <f t="shared" si="27"/>
        <v>0</v>
      </c>
      <c r="O91" s="11" t="e">
        <f t="shared" si="28"/>
        <v>#DIV/0!</v>
      </c>
      <c r="P91" s="6">
        <f t="shared" si="29"/>
        <v>0</v>
      </c>
      <c r="Q91" s="14">
        <f t="shared" si="30"/>
        <v>0</v>
      </c>
      <c r="R91" s="14">
        <f t="shared" si="31"/>
        <v>0</v>
      </c>
      <c r="S91" s="14">
        <f t="shared" si="32"/>
        <v>0</v>
      </c>
      <c r="T91" s="6">
        <f t="shared" si="33"/>
        <v>0</v>
      </c>
      <c r="U91" s="6" t="e">
        <f t="shared" si="34"/>
        <v>#DIV/0!</v>
      </c>
      <c r="V91" s="6" t="e">
        <f t="shared" si="35"/>
        <v>#DIV/0!</v>
      </c>
      <c r="W91" s="6" t="e">
        <f t="shared" si="36"/>
        <v>#DIV/0!</v>
      </c>
      <c r="X91" s="6">
        <f t="shared" si="37"/>
        <v>0</v>
      </c>
      <c r="Y91" s="6" t="e">
        <f t="shared" si="38"/>
        <v>#DIV/0!</v>
      </c>
      <c r="Z91" s="6">
        <f t="shared" si="39"/>
        <v>0</v>
      </c>
      <c r="AA91" s="6" t="e">
        <f t="shared" si="40"/>
        <v>#DIV/0!</v>
      </c>
      <c r="AB91" s="6" t="e">
        <f t="shared" si="41"/>
        <v>#DIV/0!</v>
      </c>
      <c r="AC91" s="6" t="e">
        <f t="shared" si="42"/>
        <v>#DIV/0!</v>
      </c>
      <c r="AD91" s="6" t="e">
        <f t="shared" si="43"/>
        <v>#DIV/0!</v>
      </c>
    </row>
    <row r="92" spans="1:30" x14ac:dyDescent="0.3">
      <c r="A92" s="15"/>
      <c r="B92" s="16"/>
      <c r="C92" s="17"/>
      <c r="D92" s="10"/>
      <c r="E92" s="28"/>
      <c r="F92" s="27"/>
      <c r="G92" s="10"/>
      <c r="H92" s="10"/>
      <c r="I92" s="10">
        <f t="shared" si="22"/>
        <v>0.18</v>
      </c>
      <c r="J92" s="6" t="e">
        <f t="shared" si="23"/>
        <v>#DIV/0!</v>
      </c>
      <c r="K92" s="6">
        <f t="shared" si="24"/>
        <v>0</v>
      </c>
      <c r="L92" s="24">
        <f t="shared" si="25"/>
        <v>0</v>
      </c>
      <c r="M92" s="23">
        <f t="shared" si="26"/>
        <v>0</v>
      </c>
      <c r="N92" s="6">
        <f t="shared" si="27"/>
        <v>0</v>
      </c>
      <c r="O92" s="11" t="e">
        <f t="shared" si="28"/>
        <v>#DIV/0!</v>
      </c>
      <c r="P92" s="6">
        <f t="shared" si="29"/>
        <v>0</v>
      </c>
      <c r="Q92" s="14">
        <f t="shared" si="30"/>
        <v>0</v>
      </c>
      <c r="R92" s="14">
        <f t="shared" si="31"/>
        <v>0</v>
      </c>
      <c r="S92" s="14">
        <f t="shared" si="32"/>
        <v>0</v>
      </c>
      <c r="T92" s="6">
        <f t="shared" si="33"/>
        <v>0</v>
      </c>
      <c r="U92" s="6" t="e">
        <f t="shared" si="34"/>
        <v>#DIV/0!</v>
      </c>
      <c r="V92" s="6" t="e">
        <f t="shared" si="35"/>
        <v>#DIV/0!</v>
      </c>
      <c r="W92" s="6" t="e">
        <f t="shared" si="36"/>
        <v>#DIV/0!</v>
      </c>
      <c r="X92" s="6">
        <f t="shared" si="37"/>
        <v>0</v>
      </c>
      <c r="Y92" s="6" t="e">
        <f t="shared" si="38"/>
        <v>#DIV/0!</v>
      </c>
      <c r="Z92" s="6">
        <f t="shared" si="39"/>
        <v>0</v>
      </c>
      <c r="AA92" s="6" t="e">
        <f t="shared" si="40"/>
        <v>#DIV/0!</v>
      </c>
      <c r="AB92" s="6" t="e">
        <f t="shared" si="41"/>
        <v>#DIV/0!</v>
      </c>
      <c r="AC92" s="6" t="e">
        <f t="shared" si="42"/>
        <v>#DIV/0!</v>
      </c>
      <c r="AD92" s="6" t="e">
        <f t="shared" si="43"/>
        <v>#DIV/0!</v>
      </c>
    </row>
    <row r="93" spans="1:30" x14ac:dyDescent="0.3">
      <c r="A93" s="15"/>
      <c r="B93" s="16"/>
      <c r="C93" s="17"/>
      <c r="D93" s="10"/>
      <c r="E93" s="28"/>
      <c r="F93" s="27"/>
      <c r="G93" s="10"/>
      <c r="H93" s="10"/>
      <c r="I93" s="10">
        <f t="shared" si="22"/>
        <v>0.18</v>
      </c>
      <c r="J93" s="6" t="e">
        <f t="shared" si="23"/>
        <v>#DIV/0!</v>
      </c>
      <c r="K93" s="6">
        <f t="shared" si="24"/>
        <v>0</v>
      </c>
      <c r="L93" s="24">
        <f t="shared" si="25"/>
        <v>0</v>
      </c>
      <c r="M93" s="23">
        <f t="shared" si="26"/>
        <v>0</v>
      </c>
      <c r="N93" s="6">
        <f t="shared" si="27"/>
        <v>0</v>
      </c>
      <c r="O93" s="11" t="e">
        <f t="shared" si="28"/>
        <v>#DIV/0!</v>
      </c>
      <c r="P93" s="6">
        <f t="shared" si="29"/>
        <v>0</v>
      </c>
      <c r="Q93" s="14">
        <f t="shared" si="30"/>
        <v>0</v>
      </c>
      <c r="R93" s="14">
        <f t="shared" si="31"/>
        <v>0</v>
      </c>
      <c r="S93" s="14">
        <f t="shared" si="32"/>
        <v>0</v>
      </c>
      <c r="T93" s="6">
        <f t="shared" si="33"/>
        <v>0</v>
      </c>
      <c r="U93" s="6" t="e">
        <f t="shared" si="34"/>
        <v>#DIV/0!</v>
      </c>
      <c r="V93" s="6" t="e">
        <f t="shared" si="35"/>
        <v>#DIV/0!</v>
      </c>
      <c r="W93" s="6" t="e">
        <f t="shared" si="36"/>
        <v>#DIV/0!</v>
      </c>
      <c r="X93" s="6">
        <f t="shared" si="37"/>
        <v>0</v>
      </c>
      <c r="Y93" s="6" t="e">
        <f t="shared" si="38"/>
        <v>#DIV/0!</v>
      </c>
      <c r="Z93" s="6">
        <f t="shared" si="39"/>
        <v>0</v>
      </c>
      <c r="AA93" s="6" t="e">
        <f t="shared" si="40"/>
        <v>#DIV/0!</v>
      </c>
      <c r="AB93" s="6" t="e">
        <f t="shared" si="41"/>
        <v>#DIV/0!</v>
      </c>
      <c r="AC93" s="6" t="e">
        <f t="shared" si="42"/>
        <v>#DIV/0!</v>
      </c>
      <c r="AD93" s="6" t="e">
        <f t="shared" si="43"/>
        <v>#DIV/0!</v>
      </c>
    </row>
    <row r="94" spans="1:30" x14ac:dyDescent="0.3">
      <c r="A94" s="15"/>
      <c r="B94" s="16"/>
      <c r="C94" s="17"/>
      <c r="D94" s="10"/>
      <c r="E94" s="28"/>
      <c r="F94" s="27"/>
      <c r="G94" s="10"/>
      <c r="H94" s="10"/>
      <c r="I94" s="10">
        <f t="shared" si="22"/>
        <v>0.18</v>
      </c>
      <c r="J94" s="6" t="e">
        <f t="shared" si="23"/>
        <v>#DIV/0!</v>
      </c>
      <c r="K94" s="6">
        <f t="shared" si="24"/>
        <v>0</v>
      </c>
      <c r="L94" s="24">
        <f t="shared" si="25"/>
        <v>0</v>
      </c>
      <c r="M94" s="23">
        <f t="shared" si="26"/>
        <v>0</v>
      </c>
      <c r="N94" s="6">
        <f t="shared" si="27"/>
        <v>0</v>
      </c>
      <c r="O94" s="11" t="e">
        <f t="shared" si="28"/>
        <v>#DIV/0!</v>
      </c>
      <c r="P94" s="6">
        <f t="shared" si="29"/>
        <v>0</v>
      </c>
      <c r="Q94" s="14">
        <f t="shared" si="30"/>
        <v>0</v>
      </c>
      <c r="R94" s="14">
        <f t="shared" si="31"/>
        <v>0</v>
      </c>
      <c r="S94" s="14">
        <f t="shared" si="32"/>
        <v>0</v>
      </c>
      <c r="T94" s="6">
        <f t="shared" si="33"/>
        <v>0</v>
      </c>
      <c r="U94" s="6" t="e">
        <f t="shared" si="34"/>
        <v>#DIV/0!</v>
      </c>
      <c r="V94" s="6" t="e">
        <f t="shared" si="35"/>
        <v>#DIV/0!</v>
      </c>
      <c r="W94" s="6" t="e">
        <f t="shared" si="36"/>
        <v>#DIV/0!</v>
      </c>
      <c r="X94" s="6">
        <f t="shared" si="37"/>
        <v>0</v>
      </c>
      <c r="Y94" s="6" t="e">
        <f t="shared" si="38"/>
        <v>#DIV/0!</v>
      </c>
      <c r="Z94" s="6">
        <f t="shared" si="39"/>
        <v>0</v>
      </c>
      <c r="AA94" s="6" t="e">
        <f t="shared" si="40"/>
        <v>#DIV/0!</v>
      </c>
      <c r="AB94" s="6" t="e">
        <f t="shared" si="41"/>
        <v>#DIV/0!</v>
      </c>
      <c r="AC94" s="6" t="e">
        <f t="shared" si="42"/>
        <v>#DIV/0!</v>
      </c>
      <c r="AD94" s="6" t="e">
        <f t="shared" si="43"/>
        <v>#DIV/0!</v>
      </c>
    </row>
    <row r="95" spans="1:30" x14ac:dyDescent="0.3">
      <c r="A95" s="15"/>
      <c r="B95" s="16"/>
      <c r="C95" s="17"/>
      <c r="D95" s="10"/>
      <c r="E95" s="28"/>
      <c r="F95" s="27"/>
      <c r="G95" s="10"/>
      <c r="H95" s="10"/>
      <c r="I95" s="10">
        <f t="shared" si="22"/>
        <v>0.18</v>
      </c>
      <c r="J95" s="6" t="e">
        <f t="shared" si="23"/>
        <v>#DIV/0!</v>
      </c>
      <c r="K95" s="6">
        <f t="shared" si="24"/>
        <v>0</v>
      </c>
      <c r="L95" s="24">
        <f t="shared" si="25"/>
        <v>0</v>
      </c>
      <c r="M95" s="23">
        <f t="shared" si="26"/>
        <v>0</v>
      </c>
      <c r="N95" s="6">
        <f t="shared" si="27"/>
        <v>0</v>
      </c>
      <c r="O95" s="11" t="e">
        <f t="shared" si="28"/>
        <v>#DIV/0!</v>
      </c>
      <c r="P95" s="6">
        <f t="shared" si="29"/>
        <v>0</v>
      </c>
      <c r="Q95" s="14">
        <f t="shared" si="30"/>
        <v>0</v>
      </c>
      <c r="R95" s="14">
        <f t="shared" si="31"/>
        <v>0</v>
      </c>
      <c r="S95" s="14">
        <f t="shared" si="32"/>
        <v>0</v>
      </c>
      <c r="T95" s="6">
        <f t="shared" si="33"/>
        <v>0</v>
      </c>
      <c r="U95" s="6" t="e">
        <f t="shared" si="34"/>
        <v>#DIV/0!</v>
      </c>
      <c r="V95" s="6" t="e">
        <f t="shared" si="35"/>
        <v>#DIV/0!</v>
      </c>
      <c r="W95" s="6" t="e">
        <f t="shared" si="36"/>
        <v>#DIV/0!</v>
      </c>
      <c r="X95" s="6">
        <f t="shared" si="37"/>
        <v>0</v>
      </c>
      <c r="Y95" s="6" t="e">
        <f t="shared" si="38"/>
        <v>#DIV/0!</v>
      </c>
      <c r="Z95" s="6">
        <f t="shared" si="39"/>
        <v>0</v>
      </c>
      <c r="AA95" s="6" t="e">
        <f t="shared" si="40"/>
        <v>#DIV/0!</v>
      </c>
      <c r="AB95" s="6" t="e">
        <f t="shared" si="41"/>
        <v>#DIV/0!</v>
      </c>
      <c r="AC95" s="6" t="e">
        <f t="shared" si="42"/>
        <v>#DIV/0!</v>
      </c>
      <c r="AD95" s="6" t="e">
        <f t="shared" si="43"/>
        <v>#DIV/0!</v>
      </c>
    </row>
    <row r="96" spans="1:30" x14ac:dyDescent="0.3">
      <c r="A96" s="15"/>
      <c r="B96" s="16"/>
      <c r="C96" s="17"/>
      <c r="D96" s="10"/>
      <c r="E96" s="28"/>
      <c r="F96" s="27"/>
      <c r="G96" s="10"/>
      <c r="H96" s="10"/>
      <c r="I96" s="10">
        <f t="shared" si="22"/>
        <v>0.18</v>
      </c>
      <c r="J96" s="6" t="e">
        <f t="shared" si="23"/>
        <v>#DIV/0!</v>
      </c>
      <c r="K96" s="6">
        <f t="shared" si="24"/>
        <v>0</v>
      </c>
      <c r="L96" s="24">
        <f t="shared" si="25"/>
        <v>0</v>
      </c>
      <c r="M96" s="23">
        <f t="shared" si="26"/>
        <v>0</v>
      </c>
      <c r="N96" s="6">
        <f t="shared" si="27"/>
        <v>0</v>
      </c>
      <c r="O96" s="11" t="e">
        <f t="shared" si="28"/>
        <v>#DIV/0!</v>
      </c>
      <c r="P96" s="6">
        <f t="shared" si="29"/>
        <v>0</v>
      </c>
      <c r="Q96" s="14">
        <f t="shared" si="30"/>
        <v>0</v>
      </c>
      <c r="R96" s="14">
        <f t="shared" si="31"/>
        <v>0</v>
      </c>
      <c r="S96" s="14">
        <f t="shared" si="32"/>
        <v>0</v>
      </c>
      <c r="T96" s="6">
        <f t="shared" si="33"/>
        <v>0</v>
      </c>
      <c r="U96" s="6" t="e">
        <f t="shared" si="34"/>
        <v>#DIV/0!</v>
      </c>
      <c r="V96" s="6" t="e">
        <f t="shared" si="35"/>
        <v>#DIV/0!</v>
      </c>
      <c r="W96" s="6" t="e">
        <f t="shared" si="36"/>
        <v>#DIV/0!</v>
      </c>
      <c r="X96" s="6">
        <f t="shared" si="37"/>
        <v>0</v>
      </c>
      <c r="Y96" s="6" t="e">
        <f t="shared" si="38"/>
        <v>#DIV/0!</v>
      </c>
      <c r="Z96" s="6">
        <f t="shared" si="39"/>
        <v>0</v>
      </c>
      <c r="AA96" s="6" t="e">
        <f t="shared" si="40"/>
        <v>#DIV/0!</v>
      </c>
      <c r="AB96" s="6" t="e">
        <f t="shared" si="41"/>
        <v>#DIV/0!</v>
      </c>
      <c r="AC96" s="6" t="e">
        <f t="shared" si="42"/>
        <v>#DIV/0!</v>
      </c>
      <c r="AD96" s="6" t="e">
        <f t="shared" si="43"/>
        <v>#DIV/0!</v>
      </c>
    </row>
    <row r="97" spans="1:30" x14ac:dyDescent="0.3">
      <c r="A97" s="15"/>
      <c r="B97" s="16"/>
      <c r="C97" s="17"/>
      <c r="D97" s="10"/>
      <c r="E97" s="28"/>
      <c r="F97" s="27"/>
      <c r="G97" s="10"/>
      <c r="H97" s="10"/>
      <c r="I97" s="10">
        <f t="shared" si="22"/>
        <v>0.18</v>
      </c>
      <c r="J97" s="6" t="e">
        <f t="shared" si="23"/>
        <v>#DIV/0!</v>
      </c>
      <c r="K97" s="6">
        <f t="shared" si="24"/>
        <v>0</v>
      </c>
      <c r="L97" s="24">
        <f t="shared" si="25"/>
        <v>0</v>
      </c>
      <c r="M97" s="23">
        <f t="shared" si="26"/>
        <v>0</v>
      </c>
      <c r="N97" s="6">
        <f t="shared" si="27"/>
        <v>0</v>
      </c>
      <c r="O97" s="11" t="e">
        <f t="shared" si="28"/>
        <v>#DIV/0!</v>
      </c>
      <c r="P97" s="6">
        <f t="shared" si="29"/>
        <v>0</v>
      </c>
      <c r="Q97" s="14">
        <f t="shared" si="30"/>
        <v>0</v>
      </c>
      <c r="R97" s="14">
        <f t="shared" si="31"/>
        <v>0</v>
      </c>
      <c r="S97" s="14">
        <f t="shared" si="32"/>
        <v>0</v>
      </c>
      <c r="T97" s="6">
        <f t="shared" si="33"/>
        <v>0</v>
      </c>
      <c r="U97" s="6" t="e">
        <f t="shared" si="34"/>
        <v>#DIV/0!</v>
      </c>
      <c r="V97" s="6" t="e">
        <f t="shared" si="35"/>
        <v>#DIV/0!</v>
      </c>
      <c r="W97" s="6" t="e">
        <f t="shared" si="36"/>
        <v>#DIV/0!</v>
      </c>
      <c r="X97" s="6">
        <f t="shared" si="37"/>
        <v>0</v>
      </c>
      <c r="Y97" s="6" t="e">
        <f t="shared" si="38"/>
        <v>#DIV/0!</v>
      </c>
      <c r="Z97" s="6">
        <f t="shared" si="39"/>
        <v>0</v>
      </c>
      <c r="AA97" s="6" t="e">
        <f t="shared" si="40"/>
        <v>#DIV/0!</v>
      </c>
      <c r="AB97" s="6" t="e">
        <f t="shared" si="41"/>
        <v>#DIV/0!</v>
      </c>
      <c r="AC97" s="6" t="e">
        <f t="shared" si="42"/>
        <v>#DIV/0!</v>
      </c>
      <c r="AD97" s="6" t="e">
        <f t="shared" si="43"/>
        <v>#DIV/0!</v>
      </c>
    </row>
    <row r="98" spans="1:30" x14ac:dyDescent="0.3">
      <c r="A98" s="15"/>
      <c r="B98" s="16"/>
      <c r="C98" s="17"/>
      <c r="D98" s="10"/>
      <c r="E98" s="28"/>
      <c r="F98" s="27"/>
      <c r="G98" s="10"/>
      <c r="H98" s="10"/>
      <c r="I98" s="10">
        <f t="shared" si="22"/>
        <v>0.18</v>
      </c>
      <c r="J98" s="6" t="e">
        <f t="shared" si="23"/>
        <v>#DIV/0!</v>
      </c>
      <c r="K98" s="6">
        <f t="shared" si="24"/>
        <v>0</v>
      </c>
      <c r="L98" s="24">
        <f t="shared" si="25"/>
        <v>0</v>
      </c>
      <c r="M98" s="23">
        <f t="shared" si="26"/>
        <v>0</v>
      </c>
      <c r="N98" s="6">
        <f t="shared" si="27"/>
        <v>0</v>
      </c>
      <c r="O98" s="11" t="e">
        <f t="shared" si="28"/>
        <v>#DIV/0!</v>
      </c>
      <c r="P98" s="6">
        <f t="shared" si="29"/>
        <v>0</v>
      </c>
      <c r="Q98" s="14">
        <f t="shared" si="30"/>
        <v>0</v>
      </c>
      <c r="R98" s="14">
        <f t="shared" si="31"/>
        <v>0</v>
      </c>
      <c r="S98" s="14">
        <f t="shared" si="32"/>
        <v>0</v>
      </c>
      <c r="T98" s="6">
        <f t="shared" si="33"/>
        <v>0</v>
      </c>
      <c r="U98" s="6" t="e">
        <f t="shared" si="34"/>
        <v>#DIV/0!</v>
      </c>
      <c r="V98" s="6" t="e">
        <f t="shared" si="35"/>
        <v>#DIV/0!</v>
      </c>
      <c r="W98" s="6" t="e">
        <f t="shared" si="36"/>
        <v>#DIV/0!</v>
      </c>
      <c r="X98" s="6">
        <f t="shared" si="37"/>
        <v>0</v>
      </c>
      <c r="Y98" s="6" t="e">
        <f t="shared" si="38"/>
        <v>#DIV/0!</v>
      </c>
      <c r="Z98" s="6">
        <f t="shared" si="39"/>
        <v>0</v>
      </c>
      <c r="AA98" s="6" t="e">
        <f t="shared" si="40"/>
        <v>#DIV/0!</v>
      </c>
      <c r="AB98" s="6" t="e">
        <f t="shared" si="41"/>
        <v>#DIV/0!</v>
      </c>
      <c r="AC98" s="6" t="e">
        <f t="shared" si="42"/>
        <v>#DIV/0!</v>
      </c>
      <c r="AD98" s="6" t="e">
        <f t="shared" si="43"/>
        <v>#DIV/0!</v>
      </c>
    </row>
    <row r="99" spans="1:30" x14ac:dyDescent="0.3">
      <c r="A99" s="15"/>
      <c r="B99" s="16"/>
      <c r="C99" s="17"/>
      <c r="D99" s="10"/>
      <c r="E99" s="28"/>
      <c r="F99" s="27"/>
      <c r="G99" s="10"/>
      <c r="H99" s="10"/>
      <c r="I99" s="10">
        <f t="shared" si="22"/>
        <v>0.18</v>
      </c>
      <c r="J99" s="6" t="e">
        <f t="shared" si="23"/>
        <v>#DIV/0!</v>
      </c>
      <c r="K99" s="6">
        <f t="shared" si="24"/>
        <v>0</v>
      </c>
      <c r="L99" s="24">
        <f t="shared" si="25"/>
        <v>0</v>
      </c>
      <c r="M99" s="23">
        <f t="shared" si="26"/>
        <v>0</v>
      </c>
      <c r="N99" s="6">
        <f t="shared" si="27"/>
        <v>0</v>
      </c>
      <c r="O99" s="11" t="e">
        <f t="shared" si="28"/>
        <v>#DIV/0!</v>
      </c>
      <c r="P99" s="6">
        <f t="shared" si="29"/>
        <v>0</v>
      </c>
      <c r="Q99" s="14">
        <f t="shared" si="30"/>
        <v>0</v>
      </c>
      <c r="R99" s="14">
        <f t="shared" si="31"/>
        <v>0</v>
      </c>
      <c r="S99" s="14">
        <f t="shared" si="32"/>
        <v>0</v>
      </c>
      <c r="T99" s="6">
        <f t="shared" si="33"/>
        <v>0</v>
      </c>
      <c r="U99" s="6" t="e">
        <f t="shared" si="34"/>
        <v>#DIV/0!</v>
      </c>
      <c r="V99" s="6" t="e">
        <f t="shared" si="35"/>
        <v>#DIV/0!</v>
      </c>
      <c r="W99" s="6" t="e">
        <f t="shared" si="36"/>
        <v>#DIV/0!</v>
      </c>
      <c r="X99" s="6">
        <f t="shared" si="37"/>
        <v>0</v>
      </c>
      <c r="Y99" s="6" t="e">
        <f t="shared" si="38"/>
        <v>#DIV/0!</v>
      </c>
      <c r="Z99" s="6">
        <f t="shared" si="39"/>
        <v>0</v>
      </c>
      <c r="AA99" s="6" t="e">
        <f t="shared" si="40"/>
        <v>#DIV/0!</v>
      </c>
      <c r="AB99" s="6" t="e">
        <f t="shared" si="41"/>
        <v>#DIV/0!</v>
      </c>
      <c r="AC99" s="6" t="e">
        <f t="shared" si="42"/>
        <v>#DIV/0!</v>
      </c>
      <c r="AD99" s="6" t="e">
        <f t="shared" si="43"/>
        <v>#DIV/0!</v>
      </c>
    </row>
    <row r="100" spans="1:30" x14ac:dyDescent="0.3">
      <c r="A100" s="15"/>
      <c r="B100" s="16"/>
      <c r="C100" s="17"/>
      <c r="D100" s="10"/>
      <c r="E100" s="28"/>
      <c r="F100" s="27"/>
      <c r="G100" s="10"/>
      <c r="H100" s="10"/>
      <c r="I100" s="10">
        <f t="shared" si="22"/>
        <v>0.18</v>
      </c>
      <c r="J100" s="6" t="e">
        <f t="shared" si="23"/>
        <v>#DIV/0!</v>
      </c>
      <c r="K100" s="6">
        <f t="shared" si="24"/>
        <v>0</v>
      </c>
      <c r="L100" s="24">
        <f t="shared" si="25"/>
        <v>0</v>
      </c>
      <c r="M100" s="23">
        <f t="shared" si="26"/>
        <v>0</v>
      </c>
      <c r="N100" s="6">
        <f t="shared" si="27"/>
        <v>0</v>
      </c>
      <c r="O100" s="11" t="e">
        <f t="shared" si="28"/>
        <v>#DIV/0!</v>
      </c>
      <c r="P100" s="6">
        <f t="shared" si="29"/>
        <v>0</v>
      </c>
      <c r="Q100" s="14">
        <f t="shared" si="30"/>
        <v>0</v>
      </c>
      <c r="R100" s="14">
        <f t="shared" si="31"/>
        <v>0</v>
      </c>
      <c r="S100" s="14">
        <f t="shared" si="32"/>
        <v>0</v>
      </c>
      <c r="T100" s="6">
        <f t="shared" si="33"/>
        <v>0</v>
      </c>
      <c r="U100" s="6" t="e">
        <f t="shared" si="34"/>
        <v>#DIV/0!</v>
      </c>
      <c r="V100" s="6" t="e">
        <f t="shared" si="35"/>
        <v>#DIV/0!</v>
      </c>
      <c r="W100" s="6" t="e">
        <f t="shared" si="36"/>
        <v>#DIV/0!</v>
      </c>
      <c r="X100" s="6">
        <f t="shared" si="37"/>
        <v>0</v>
      </c>
      <c r="Y100" s="6" t="e">
        <f t="shared" si="38"/>
        <v>#DIV/0!</v>
      </c>
      <c r="Z100" s="6">
        <f t="shared" si="39"/>
        <v>0</v>
      </c>
      <c r="AA100" s="6" t="e">
        <f t="shared" si="40"/>
        <v>#DIV/0!</v>
      </c>
      <c r="AB100" s="6" t="e">
        <f t="shared" si="41"/>
        <v>#DIV/0!</v>
      </c>
      <c r="AC100" s="6" t="e">
        <f t="shared" si="42"/>
        <v>#DIV/0!</v>
      </c>
      <c r="AD100" s="6" t="e">
        <f t="shared" si="43"/>
        <v>#DIV/0!</v>
      </c>
    </row>
    <row r="101" spans="1:30" x14ac:dyDescent="0.3">
      <c r="A101" s="15"/>
      <c r="B101" s="16"/>
      <c r="C101" s="17"/>
      <c r="D101" s="10"/>
      <c r="E101" s="28"/>
      <c r="F101" s="27"/>
      <c r="G101" s="10"/>
      <c r="H101" s="10"/>
      <c r="I101" s="10">
        <f t="shared" si="22"/>
        <v>0.18</v>
      </c>
      <c r="J101" s="6" t="e">
        <f t="shared" si="23"/>
        <v>#DIV/0!</v>
      </c>
      <c r="K101" s="6">
        <f t="shared" si="24"/>
        <v>0</v>
      </c>
      <c r="L101" s="24">
        <f t="shared" si="25"/>
        <v>0</v>
      </c>
      <c r="M101" s="23">
        <f t="shared" si="26"/>
        <v>0</v>
      </c>
      <c r="N101" s="6">
        <f t="shared" si="27"/>
        <v>0</v>
      </c>
      <c r="O101" s="11" t="e">
        <f t="shared" si="28"/>
        <v>#DIV/0!</v>
      </c>
      <c r="P101" s="6">
        <f t="shared" si="29"/>
        <v>0</v>
      </c>
      <c r="Q101" s="14">
        <f t="shared" si="30"/>
        <v>0</v>
      </c>
      <c r="R101" s="14">
        <f t="shared" si="31"/>
        <v>0</v>
      </c>
      <c r="S101" s="14">
        <f t="shared" si="32"/>
        <v>0</v>
      </c>
      <c r="T101" s="6">
        <f t="shared" si="33"/>
        <v>0</v>
      </c>
      <c r="U101" s="6" t="e">
        <f t="shared" si="34"/>
        <v>#DIV/0!</v>
      </c>
      <c r="V101" s="6" t="e">
        <f t="shared" si="35"/>
        <v>#DIV/0!</v>
      </c>
      <c r="W101" s="6" t="e">
        <f t="shared" si="36"/>
        <v>#DIV/0!</v>
      </c>
      <c r="X101" s="6">
        <f t="shared" si="37"/>
        <v>0</v>
      </c>
      <c r="Y101" s="6" t="e">
        <f t="shared" si="38"/>
        <v>#DIV/0!</v>
      </c>
      <c r="Z101" s="6">
        <f t="shared" si="39"/>
        <v>0</v>
      </c>
      <c r="AA101" s="6" t="e">
        <f t="shared" si="40"/>
        <v>#DIV/0!</v>
      </c>
      <c r="AB101" s="6" t="e">
        <f t="shared" si="41"/>
        <v>#DIV/0!</v>
      </c>
      <c r="AC101" s="6" t="e">
        <f t="shared" si="42"/>
        <v>#DIV/0!</v>
      </c>
      <c r="AD101" s="6" t="e">
        <f t="shared" si="43"/>
        <v>#DIV/0!</v>
      </c>
    </row>
    <row r="102" spans="1:30" x14ac:dyDescent="0.3">
      <c r="A102" s="15"/>
      <c r="B102" s="16"/>
      <c r="C102" s="17"/>
      <c r="D102" s="10"/>
      <c r="E102" s="28"/>
      <c r="F102" s="27"/>
      <c r="G102" s="10"/>
      <c r="H102" s="10"/>
      <c r="I102" s="10">
        <f t="shared" si="22"/>
        <v>0.18</v>
      </c>
      <c r="J102" s="6" t="e">
        <f t="shared" si="23"/>
        <v>#DIV/0!</v>
      </c>
      <c r="K102" s="6">
        <f t="shared" si="24"/>
        <v>0</v>
      </c>
      <c r="L102" s="24">
        <f t="shared" si="25"/>
        <v>0</v>
      </c>
      <c r="M102" s="23">
        <f t="shared" si="26"/>
        <v>0</v>
      </c>
      <c r="N102" s="6">
        <f t="shared" si="27"/>
        <v>0</v>
      </c>
      <c r="O102" s="11" t="e">
        <f t="shared" si="28"/>
        <v>#DIV/0!</v>
      </c>
      <c r="P102" s="6">
        <f t="shared" si="29"/>
        <v>0</v>
      </c>
      <c r="Q102" s="14">
        <f t="shared" si="30"/>
        <v>0</v>
      </c>
      <c r="R102" s="14">
        <f t="shared" si="31"/>
        <v>0</v>
      </c>
      <c r="S102" s="14">
        <f t="shared" si="32"/>
        <v>0</v>
      </c>
      <c r="T102" s="6">
        <f t="shared" si="33"/>
        <v>0</v>
      </c>
      <c r="U102" s="6" t="e">
        <f t="shared" si="34"/>
        <v>#DIV/0!</v>
      </c>
      <c r="V102" s="6" t="e">
        <f t="shared" si="35"/>
        <v>#DIV/0!</v>
      </c>
      <c r="W102" s="6" t="e">
        <f t="shared" si="36"/>
        <v>#DIV/0!</v>
      </c>
      <c r="X102" s="6">
        <f t="shared" si="37"/>
        <v>0</v>
      </c>
      <c r="Y102" s="6" t="e">
        <f t="shared" si="38"/>
        <v>#DIV/0!</v>
      </c>
      <c r="Z102" s="6">
        <f t="shared" si="39"/>
        <v>0</v>
      </c>
      <c r="AA102" s="6" t="e">
        <f t="shared" si="40"/>
        <v>#DIV/0!</v>
      </c>
      <c r="AB102" s="6" t="e">
        <f t="shared" si="41"/>
        <v>#DIV/0!</v>
      </c>
      <c r="AC102" s="6" t="e">
        <f t="shared" si="42"/>
        <v>#DIV/0!</v>
      </c>
      <c r="AD102" s="6" t="e">
        <f t="shared" si="43"/>
        <v>#DIV/0!</v>
      </c>
    </row>
    <row r="103" spans="1:30" x14ac:dyDescent="0.3">
      <c r="A103" s="15"/>
      <c r="B103" s="16"/>
      <c r="C103" s="17"/>
      <c r="D103" s="10"/>
      <c r="E103" s="28"/>
      <c r="F103" s="27"/>
      <c r="G103" s="10"/>
      <c r="H103" s="10"/>
      <c r="I103" s="10">
        <f t="shared" si="22"/>
        <v>0.18</v>
      </c>
      <c r="J103" s="6" t="e">
        <f t="shared" si="23"/>
        <v>#DIV/0!</v>
      </c>
      <c r="K103" s="6">
        <f t="shared" si="24"/>
        <v>0</v>
      </c>
      <c r="L103" s="24">
        <f t="shared" si="25"/>
        <v>0</v>
      </c>
      <c r="M103" s="23">
        <f t="shared" si="26"/>
        <v>0</v>
      </c>
      <c r="N103" s="6">
        <f t="shared" si="27"/>
        <v>0</v>
      </c>
      <c r="O103" s="11" t="e">
        <f t="shared" si="28"/>
        <v>#DIV/0!</v>
      </c>
      <c r="P103" s="6">
        <f t="shared" si="29"/>
        <v>0</v>
      </c>
      <c r="Q103" s="14">
        <f t="shared" si="30"/>
        <v>0</v>
      </c>
      <c r="R103" s="14">
        <f t="shared" si="31"/>
        <v>0</v>
      </c>
      <c r="S103" s="14">
        <f t="shared" si="32"/>
        <v>0</v>
      </c>
      <c r="T103" s="6">
        <f t="shared" si="33"/>
        <v>0</v>
      </c>
      <c r="U103" s="6" t="e">
        <f t="shared" si="34"/>
        <v>#DIV/0!</v>
      </c>
      <c r="V103" s="6" t="e">
        <f t="shared" si="35"/>
        <v>#DIV/0!</v>
      </c>
      <c r="W103" s="6" t="e">
        <f t="shared" si="36"/>
        <v>#DIV/0!</v>
      </c>
      <c r="X103" s="6">
        <f t="shared" si="37"/>
        <v>0</v>
      </c>
      <c r="Y103" s="6" t="e">
        <f t="shared" si="38"/>
        <v>#DIV/0!</v>
      </c>
      <c r="Z103" s="6">
        <f t="shared" si="39"/>
        <v>0</v>
      </c>
      <c r="AA103" s="6" t="e">
        <f t="shared" si="40"/>
        <v>#DIV/0!</v>
      </c>
      <c r="AB103" s="6" t="e">
        <f t="shared" si="41"/>
        <v>#DIV/0!</v>
      </c>
      <c r="AC103" s="6" t="e">
        <f t="shared" si="42"/>
        <v>#DIV/0!</v>
      </c>
      <c r="AD103" s="6" t="e">
        <f t="shared" si="43"/>
        <v>#DIV/0!</v>
      </c>
    </row>
    <row r="104" spans="1:30" x14ac:dyDescent="0.3">
      <c r="A104" s="15"/>
      <c r="B104" s="16"/>
      <c r="C104" s="17"/>
      <c r="D104" s="10"/>
      <c r="E104" s="28"/>
      <c r="F104" s="27"/>
      <c r="G104" s="10"/>
      <c r="H104" s="10"/>
      <c r="I104" s="10">
        <f t="shared" si="22"/>
        <v>0.18</v>
      </c>
      <c r="J104" s="6" t="e">
        <f t="shared" si="23"/>
        <v>#DIV/0!</v>
      </c>
      <c r="K104" s="6">
        <f t="shared" si="24"/>
        <v>0</v>
      </c>
      <c r="L104" s="24">
        <f t="shared" si="25"/>
        <v>0</v>
      </c>
      <c r="M104" s="23">
        <f t="shared" si="26"/>
        <v>0</v>
      </c>
      <c r="N104" s="6">
        <f t="shared" si="27"/>
        <v>0</v>
      </c>
      <c r="O104" s="11" t="e">
        <f t="shared" si="28"/>
        <v>#DIV/0!</v>
      </c>
      <c r="P104" s="6">
        <f t="shared" si="29"/>
        <v>0</v>
      </c>
      <c r="Q104" s="14">
        <f t="shared" si="30"/>
        <v>0</v>
      </c>
      <c r="R104" s="14">
        <f t="shared" si="31"/>
        <v>0</v>
      </c>
      <c r="S104" s="14">
        <f t="shared" si="32"/>
        <v>0</v>
      </c>
      <c r="T104" s="6">
        <f t="shared" si="33"/>
        <v>0</v>
      </c>
      <c r="U104" s="6" t="e">
        <f t="shared" si="34"/>
        <v>#DIV/0!</v>
      </c>
      <c r="V104" s="6" t="e">
        <f t="shared" si="35"/>
        <v>#DIV/0!</v>
      </c>
      <c r="W104" s="6" t="e">
        <f t="shared" si="36"/>
        <v>#DIV/0!</v>
      </c>
      <c r="X104" s="6">
        <f t="shared" si="37"/>
        <v>0</v>
      </c>
      <c r="Y104" s="6" t="e">
        <f t="shared" si="38"/>
        <v>#DIV/0!</v>
      </c>
      <c r="Z104" s="6">
        <f t="shared" si="39"/>
        <v>0</v>
      </c>
      <c r="AA104" s="6" t="e">
        <f t="shared" si="40"/>
        <v>#DIV/0!</v>
      </c>
      <c r="AB104" s="6" t="e">
        <f t="shared" si="41"/>
        <v>#DIV/0!</v>
      </c>
      <c r="AC104" s="6" t="e">
        <f t="shared" si="42"/>
        <v>#DIV/0!</v>
      </c>
      <c r="AD104" s="6" t="e">
        <f t="shared" si="43"/>
        <v>#DIV/0!</v>
      </c>
    </row>
    <row r="105" spans="1:30" x14ac:dyDescent="0.3">
      <c r="A105" s="15"/>
      <c r="B105" s="16"/>
      <c r="C105" s="17"/>
      <c r="D105" s="10"/>
      <c r="E105" s="28"/>
      <c r="F105" s="27"/>
      <c r="G105" s="10"/>
      <c r="H105" s="10"/>
      <c r="I105" s="10">
        <f t="shared" si="22"/>
        <v>0.18</v>
      </c>
      <c r="J105" s="6" t="e">
        <f t="shared" si="23"/>
        <v>#DIV/0!</v>
      </c>
      <c r="K105" s="6">
        <f t="shared" si="24"/>
        <v>0</v>
      </c>
      <c r="L105" s="24">
        <f t="shared" si="25"/>
        <v>0</v>
      </c>
      <c r="M105" s="23">
        <f t="shared" si="26"/>
        <v>0</v>
      </c>
      <c r="N105" s="6">
        <f t="shared" si="27"/>
        <v>0</v>
      </c>
      <c r="O105" s="11" t="e">
        <f t="shared" si="28"/>
        <v>#DIV/0!</v>
      </c>
      <c r="P105" s="6">
        <f t="shared" si="29"/>
        <v>0</v>
      </c>
      <c r="Q105" s="14">
        <f t="shared" si="30"/>
        <v>0</v>
      </c>
      <c r="R105" s="14">
        <f t="shared" si="31"/>
        <v>0</v>
      </c>
      <c r="S105" s="14">
        <f t="shared" si="32"/>
        <v>0</v>
      </c>
      <c r="T105" s="6">
        <f t="shared" si="33"/>
        <v>0</v>
      </c>
      <c r="U105" s="6" t="e">
        <f t="shared" si="34"/>
        <v>#DIV/0!</v>
      </c>
      <c r="V105" s="6" t="e">
        <f t="shared" si="35"/>
        <v>#DIV/0!</v>
      </c>
      <c r="W105" s="6" t="e">
        <f t="shared" si="36"/>
        <v>#DIV/0!</v>
      </c>
      <c r="X105" s="6">
        <f t="shared" si="37"/>
        <v>0</v>
      </c>
      <c r="Y105" s="6" t="e">
        <f t="shared" si="38"/>
        <v>#DIV/0!</v>
      </c>
      <c r="Z105" s="6">
        <f t="shared" si="39"/>
        <v>0</v>
      </c>
      <c r="AA105" s="6" t="e">
        <f t="shared" si="40"/>
        <v>#DIV/0!</v>
      </c>
      <c r="AB105" s="6" t="e">
        <f t="shared" si="41"/>
        <v>#DIV/0!</v>
      </c>
      <c r="AC105" s="6" t="e">
        <f t="shared" si="42"/>
        <v>#DIV/0!</v>
      </c>
      <c r="AD105" s="6" t="e">
        <f t="shared" si="43"/>
        <v>#DIV/0!</v>
      </c>
    </row>
    <row r="106" spans="1:30" x14ac:dyDescent="0.3">
      <c r="A106" s="15"/>
      <c r="B106" s="16"/>
      <c r="C106" s="17"/>
      <c r="D106" s="10"/>
      <c r="E106" s="28"/>
      <c r="F106" s="27"/>
      <c r="G106" s="10"/>
      <c r="H106" s="10"/>
      <c r="I106" s="10">
        <f t="shared" si="22"/>
        <v>0.18</v>
      </c>
      <c r="J106" s="6" t="e">
        <f t="shared" si="23"/>
        <v>#DIV/0!</v>
      </c>
      <c r="K106" s="6">
        <f t="shared" si="24"/>
        <v>0</v>
      </c>
      <c r="L106" s="24">
        <f t="shared" si="25"/>
        <v>0</v>
      </c>
      <c r="M106" s="23">
        <f t="shared" si="26"/>
        <v>0</v>
      </c>
      <c r="N106" s="6">
        <f t="shared" si="27"/>
        <v>0</v>
      </c>
      <c r="O106" s="11" t="e">
        <f t="shared" si="28"/>
        <v>#DIV/0!</v>
      </c>
      <c r="P106" s="6">
        <f t="shared" si="29"/>
        <v>0</v>
      </c>
      <c r="Q106" s="14">
        <f t="shared" si="30"/>
        <v>0</v>
      </c>
      <c r="R106" s="14">
        <f t="shared" si="31"/>
        <v>0</v>
      </c>
      <c r="S106" s="14">
        <f t="shared" si="32"/>
        <v>0</v>
      </c>
      <c r="T106" s="6">
        <f t="shared" si="33"/>
        <v>0</v>
      </c>
      <c r="U106" s="6" t="e">
        <f t="shared" si="34"/>
        <v>#DIV/0!</v>
      </c>
      <c r="V106" s="6" t="e">
        <f t="shared" si="35"/>
        <v>#DIV/0!</v>
      </c>
      <c r="W106" s="6" t="e">
        <f t="shared" si="36"/>
        <v>#DIV/0!</v>
      </c>
      <c r="X106" s="6">
        <f t="shared" si="37"/>
        <v>0</v>
      </c>
      <c r="Y106" s="6" t="e">
        <f t="shared" si="38"/>
        <v>#DIV/0!</v>
      </c>
      <c r="Z106" s="6">
        <f t="shared" si="39"/>
        <v>0</v>
      </c>
      <c r="AA106" s="6" t="e">
        <f t="shared" si="40"/>
        <v>#DIV/0!</v>
      </c>
      <c r="AB106" s="6" t="e">
        <f t="shared" si="41"/>
        <v>#DIV/0!</v>
      </c>
      <c r="AC106" s="6" t="e">
        <f t="shared" si="42"/>
        <v>#DIV/0!</v>
      </c>
      <c r="AD106" s="6" t="e">
        <f t="shared" si="43"/>
        <v>#DIV/0!</v>
      </c>
    </row>
    <row r="107" spans="1:30" x14ac:dyDescent="0.3">
      <c r="A107" s="15"/>
      <c r="B107" s="16"/>
      <c r="C107" s="17"/>
      <c r="D107" s="10"/>
      <c r="E107" s="28"/>
      <c r="F107" s="27"/>
      <c r="G107" s="10"/>
      <c r="H107" s="10"/>
      <c r="I107" s="10">
        <f t="shared" si="22"/>
        <v>0.18</v>
      </c>
      <c r="J107" s="6" t="e">
        <f t="shared" si="23"/>
        <v>#DIV/0!</v>
      </c>
      <c r="K107" s="6">
        <f t="shared" si="24"/>
        <v>0</v>
      </c>
      <c r="L107" s="24">
        <f t="shared" si="25"/>
        <v>0</v>
      </c>
      <c r="M107" s="23">
        <f t="shared" si="26"/>
        <v>0</v>
      </c>
      <c r="N107" s="6">
        <f t="shared" si="27"/>
        <v>0</v>
      </c>
      <c r="O107" s="11" t="e">
        <f t="shared" si="28"/>
        <v>#DIV/0!</v>
      </c>
      <c r="P107" s="6">
        <f t="shared" si="29"/>
        <v>0</v>
      </c>
      <c r="Q107" s="14">
        <f t="shared" si="30"/>
        <v>0</v>
      </c>
      <c r="R107" s="14">
        <f t="shared" si="31"/>
        <v>0</v>
      </c>
      <c r="S107" s="14">
        <f t="shared" si="32"/>
        <v>0</v>
      </c>
      <c r="T107" s="6">
        <f t="shared" si="33"/>
        <v>0</v>
      </c>
      <c r="U107" s="6" t="e">
        <f t="shared" si="34"/>
        <v>#DIV/0!</v>
      </c>
      <c r="V107" s="6" t="e">
        <f t="shared" si="35"/>
        <v>#DIV/0!</v>
      </c>
      <c r="W107" s="6" t="e">
        <f t="shared" si="36"/>
        <v>#DIV/0!</v>
      </c>
      <c r="X107" s="6">
        <f t="shared" si="37"/>
        <v>0</v>
      </c>
      <c r="Y107" s="6" t="e">
        <f t="shared" si="38"/>
        <v>#DIV/0!</v>
      </c>
      <c r="Z107" s="6">
        <f t="shared" si="39"/>
        <v>0</v>
      </c>
      <c r="AA107" s="6" t="e">
        <f t="shared" si="40"/>
        <v>#DIV/0!</v>
      </c>
      <c r="AB107" s="6" t="e">
        <f t="shared" si="41"/>
        <v>#DIV/0!</v>
      </c>
      <c r="AC107" s="6" t="e">
        <f t="shared" si="42"/>
        <v>#DIV/0!</v>
      </c>
      <c r="AD107" s="6" t="e">
        <f t="shared" si="43"/>
        <v>#DIV/0!</v>
      </c>
    </row>
    <row r="108" spans="1:30" x14ac:dyDescent="0.3">
      <c r="A108" s="15"/>
      <c r="B108" s="16"/>
      <c r="C108" s="17"/>
      <c r="D108" s="10"/>
      <c r="E108" s="28"/>
      <c r="F108" s="27"/>
      <c r="G108" s="10"/>
      <c r="H108" s="10"/>
      <c r="I108" s="10">
        <f t="shared" si="22"/>
        <v>0.18</v>
      </c>
      <c r="J108" s="6" t="e">
        <f t="shared" si="23"/>
        <v>#DIV/0!</v>
      </c>
      <c r="K108" s="6">
        <f t="shared" si="24"/>
        <v>0</v>
      </c>
      <c r="L108" s="24">
        <f t="shared" si="25"/>
        <v>0</v>
      </c>
      <c r="M108" s="23">
        <f t="shared" si="26"/>
        <v>0</v>
      </c>
      <c r="N108" s="6">
        <f t="shared" si="27"/>
        <v>0</v>
      </c>
      <c r="O108" s="11" t="e">
        <f t="shared" si="28"/>
        <v>#DIV/0!</v>
      </c>
      <c r="P108" s="6">
        <f t="shared" si="29"/>
        <v>0</v>
      </c>
      <c r="Q108" s="14">
        <f t="shared" si="30"/>
        <v>0</v>
      </c>
      <c r="R108" s="14">
        <f t="shared" si="31"/>
        <v>0</v>
      </c>
      <c r="S108" s="14">
        <f t="shared" si="32"/>
        <v>0</v>
      </c>
      <c r="T108" s="6">
        <f t="shared" si="33"/>
        <v>0</v>
      </c>
      <c r="U108" s="6" t="e">
        <f t="shared" si="34"/>
        <v>#DIV/0!</v>
      </c>
      <c r="V108" s="6" t="e">
        <f t="shared" si="35"/>
        <v>#DIV/0!</v>
      </c>
      <c r="W108" s="6" t="e">
        <f t="shared" si="36"/>
        <v>#DIV/0!</v>
      </c>
      <c r="X108" s="6">
        <f t="shared" si="37"/>
        <v>0</v>
      </c>
      <c r="Y108" s="6" t="e">
        <f t="shared" si="38"/>
        <v>#DIV/0!</v>
      </c>
      <c r="Z108" s="6">
        <f t="shared" si="39"/>
        <v>0</v>
      </c>
      <c r="AA108" s="6" t="e">
        <f t="shared" si="40"/>
        <v>#DIV/0!</v>
      </c>
      <c r="AB108" s="6" t="e">
        <f t="shared" si="41"/>
        <v>#DIV/0!</v>
      </c>
      <c r="AC108" s="6" t="e">
        <f t="shared" si="42"/>
        <v>#DIV/0!</v>
      </c>
      <c r="AD108" s="6" t="e">
        <f t="shared" si="43"/>
        <v>#DIV/0!</v>
      </c>
    </row>
    <row r="109" spans="1:30" x14ac:dyDescent="0.3">
      <c r="A109" s="15"/>
      <c r="B109" s="16"/>
      <c r="C109" s="17"/>
      <c r="D109" s="10"/>
      <c r="E109" s="28"/>
      <c r="F109" s="27"/>
      <c r="G109" s="10"/>
      <c r="H109" s="10"/>
      <c r="I109" s="10">
        <f t="shared" si="22"/>
        <v>0.18</v>
      </c>
      <c r="J109" s="6" t="e">
        <f t="shared" si="23"/>
        <v>#DIV/0!</v>
      </c>
      <c r="K109" s="6">
        <f t="shared" si="24"/>
        <v>0</v>
      </c>
      <c r="L109" s="24">
        <f t="shared" si="25"/>
        <v>0</v>
      </c>
      <c r="M109" s="23">
        <f t="shared" si="26"/>
        <v>0</v>
      </c>
      <c r="N109" s="6">
        <f t="shared" si="27"/>
        <v>0</v>
      </c>
      <c r="O109" s="11" t="e">
        <f t="shared" si="28"/>
        <v>#DIV/0!</v>
      </c>
      <c r="P109" s="6">
        <f t="shared" si="29"/>
        <v>0</v>
      </c>
      <c r="Q109" s="14">
        <f t="shared" si="30"/>
        <v>0</v>
      </c>
      <c r="R109" s="14">
        <f t="shared" si="31"/>
        <v>0</v>
      </c>
      <c r="S109" s="14">
        <f t="shared" si="32"/>
        <v>0</v>
      </c>
      <c r="T109" s="6">
        <f t="shared" si="33"/>
        <v>0</v>
      </c>
      <c r="U109" s="6" t="e">
        <f t="shared" si="34"/>
        <v>#DIV/0!</v>
      </c>
      <c r="V109" s="6" t="e">
        <f t="shared" si="35"/>
        <v>#DIV/0!</v>
      </c>
      <c r="W109" s="6" t="e">
        <f t="shared" si="36"/>
        <v>#DIV/0!</v>
      </c>
      <c r="X109" s="6">
        <f t="shared" si="37"/>
        <v>0</v>
      </c>
      <c r="Y109" s="6" t="e">
        <f t="shared" si="38"/>
        <v>#DIV/0!</v>
      </c>
      <c r="Z109" s="6">
        <f t="shared" si="39"/>
        <v>0</v>
      </c>
      <c r="AA109" s="6" t="e">
        <f t="shared" si="40"/>
        <v>#DIV/0!</v>
      </c>
      <c r="AB109" s="6" t="e">
        <f t="shared" si="41"/>
        <v>#DIV/0!</v>
      </c>
      <c r="AC109" s="6" t="e">
        <f t="shared" si="42"/>
        <v>#DIV/0!</v>
      </c>
      <c r="AD109" s="6" t="e">
        <f t="shared" si="43"/>
        <v>#DIV/0!</v>
      </c>
    </row>
    <row r="110" spans="1:30" x14ac:dyDescent="0.3">
      <c r="A110" s="15"/>
      <c r="B110" s="16"/>
      <c r="C110" s="17"/>
      <c r="D110" s="10"/>
      <c r="E110" s="28"/>
      <c r="F110" s="27"/>
      <c r="G110" s="10"/>
      <c r="H110" s="10"/>
      <c r="I110" s="10">
        <f t="shared" si="22"/>
        <v>0.18</v>
      </c>
      <c r="J110" s="6" t="e">
        <f t="shared" si="23"/>
        <v>#DIV/0!</v>
      </c>
      <c r="K110" s="6">
        <f t="shared" si="24"/>
        <v>0</v>
      </c>
      <c r="L110" s="24">
        <f t="shared" si="25"/>
        <v>0</v>
      </c>
      <c r="M110" s="23">
        <f t="shared" si="26"/>
        <v>0</v>
      </c>
      <c r="N110" s="6">
        <f t="shared" si="27"/>
        <v>0</v>
      </c>
      <c r="O110" s="11" t="e">
        <f t="shared" si="28"/>
        <v>#DIV/0!</v>
      </c>
      <c r="P110" s="6">
        <f t="shared" si="29"/>
        <v>0</v>
      </c>
      <c r="Q110" s="14">
        <f t="shared" si="30"/>
        <v>0</v>
      </c>
      <c r="R110" s="14">
        <f t="shared" si="31"/>
        <v>0</v>
      </c>
      <c r="S110" s="14">
        <f t="shared" si="32"/>
        <v>0</v>
      </c>
      <c r="T110" s="6">
        <f t="shared" si="33"/>
        <v>0</v>
      </c>
      <c r="U110" s="6" t="e">
        <f t="shared" si="34"/>
        <v>#DIV/0!</v>
      </c>
      <c r="V110" s="6" t="e">
        <f t="shared" si="35"/>
        <v>#DIV/0!</v>
      </c>
      <c r="W110" s="6" t="e">
        <f t="shared" si="36"/>
        <v>#DIV/0!</v>
      </c>
      <c r="X110" s="6">
        <f t="shared" si="37"/>
        <v>0</v>
      </c>
      <c r="Y110" s="6" t="e">
        <f t="shared" si="38"/>
        <v>#DIV/0!</v>
      </c>
      <c r="Z110" s="6">
        <f t="shared" si="39"/>
        <v>0</v>
      </c>
      <c r="AA110" s="6" t="e">
        <f t="shared" si="40"/>
        <v>#DIV/0!</v>
      </c>
      <c r="AB110" s="6" t="e">
        <f t="shared" si="41"/>
        <v>#DIV/0!</v>
      </c>
      <c r="AC110" s="6" t="e">
        <f t="shared" si="42"/>
        <v>#DIV/0!</v>
      </c>
      <c r="AD110" s="6" t="e">
        <f t="shared" si="43"/>
        <v>#DIV/0!</v>
      </c>
    </row>
    <row r="111" spans="1:30" x14ac:dyDescent="0.3">
      <c r="A111" s="15"/>
      <c r="B111" s="16"/>
      <c r="C111" s="17"/>
      <c r="D111" s="10"/>
      <c r="E111" s="28"/>
      <c r="F111" s="27"/>
      <c r="G111" s="10"/>
      <c r="H111" s="10"/>
      <c r="I111" s="10">
        <f t="shared" si="22"/>
        <v>0.18</v>
      </c>
      <c r="J111" s="6" t="e">
        <f t="shared" si="23"/>
        <v>#DIV/0!</v>
      </c>
      <c r="K111" s="6">
        <f t="shared" si="24"/>
        <v>0</v>
      </c>
      <c r="L111" s="24">
        <f t="shared" si="25"/>
        <v>0</v>
      </c>
      <c r="M111" s="23">
        <f t="shared" si="26"/>
        <v>0</v>
      </c>
      <c r="N111" s="6">
        <f t="shared" si="27"/>
        <v>0</v>
      </c>
      <c r="O111" s="11" t="e">
        <f t="shared" si="28"/>
        <v>#DIV/0!</v>
      </c>
      <c r="P111" s="6">
        <f t="shared" si="29"/>
        <v>0</v>
      </c>
      <c r="Q111" s="14">
        <f t="shared" si="30"/>
        <v>0</v>
      </c>
      <c r="R111" s="14">
        <f t="shared" si="31"/>
        <v>0</v>
      </c>
      <c r="S111" s="14">
        <f t="shared" si="32"/>
        <v>0</v>
      </c>
      <c r="T111" s="6">
        <f t="shared" si="33"/>
        <v>0</v>
      </c>
      <c r="U111" s="6" t="e">
        <f t="shared" si="34"/>
        <v>#DIV/0!</v>
      </c>
      <c r="V111" s="6" t="e">
        <f t="shared" si="35"/>
        <v>#DIV/0!</v>
      </c>
      <c r="W111" s="6" t="e">
        <f t="shared" si="36"/>
        <v>#DIV/0!</v>
      </c>
      <c r="X111" s="6">
        <f t="shared" si="37"/>
        <v>0</v>
      </c>
      <c r="Y111" s="6" t="e">
        <f t="shared" si="38"/>
        <v>#DIV/0!</v>
      </c>
      <c r="Z111" s="6">
        <f t="shared" si="39"/>
        <v>0</v>
      </c>
      <c r="AA111" s="6" t="e">
        <f t="shared" si="40"/>
        <v>#DIV/0!</v>
      </c>
      <c r="AB111" s="6" t="e">
        <f t="shared" si="41"/>
        <v>#DIV/0!</v>
      </c>
      <c r="AC111" s="6" t="e">
        <f t="shared" si="42"/>
        <v>#DIV/0!</v>
      </c>
      <c r="AD111" s="6" t="e">
        <f t="shared" si="43"/>
        <v>#DIV/0!</v>
      </c>
    </row>
    <row r="112" spans="1:30" x14ac:dyDescent="0.3">
      <c r="A112" s="15"/>
      <c r="B112" s="16"/>
      <c r="C112" s="17"/>
      <c r="D112" s="10"/>
      <c r="E112" s="28"/>
      <c r="F112" s="27"/>
      <c r="G112" s="10"/>
      <c r="H112" s="10"/>
      <c r="I112" s="10">
        <f t="shared" si="22"/>
        <v>0.18</v>
      </c>
      <c r="J112" s="6" t="e">
        <f t="shared" si="23"/>
        <v>#DIV/0!</v>
      </c>
      <c r="K112" s="6">
        <f t="shared" si="24"/>
        <v>0</v>
      </c>
      <c r="L112" s="24">
        <f t="shared" si="25"/>
        <v>0</v>
      </c>
      <c r="M112" s="23">
        <f t="shared" si="26"/>
        <v>0</v>
      </c>
      <c r="N112" s="6">
        <f t="shared" si="27"/>
        <v>0</v>
      </c>
      <c r="O112" s="11" t="e">
        <f t="shared" si="28"/>
        <v>#DIV/0!</v>
      </c>
      <c r="P112" s="6">
        <f t="shared" si="29"/>
        <v>0</v>
      </c>
      <c r="Q112" s="14">
        <f t="shared" si="30"/>
        <v>0</v>
      </c>
      <c r="R112" s="14">
        <f t="shared" si="31"/>
        <v>0</v>
      </c>
      <c r="S112" s="14">
        <f t="shared" si="32"/>
        <v>0</v>
      </c>
      <c r="T112" s="6">
        <f t="shared" si="33"/>
        <v>0</v>
      </c>
      <c r="U112" s="6" t="e">
        <f t="shared" si="34"/>
        <v>#DIV/0!</v>
      </c>
      <c r="V112" s="6" t="e">
        <f t="shared" si="35"/>
        <v>#DIV/0!</v>
      </c>
      <c r="W112" s="6" t="e">
        <f t="shared" si="36"/>
        <v>#DIV/0!</v>
      </c>
      <c r="X112" s="6">
        <f t="shared" si="37"/>
        <v>0</v>
      </c>
      <c r="Y112" s="6" t="e">
        <f t="shared" si="38"/>
        <v>#DIV/0!</v>
      </c>
      <c r="Z112" s="6">
        <f t="shared" si="39"/>
        <v>0</v>
      </c>
      <c r="AA112" s="6" t="e">
        <f t="shared" si="40"/>
        <v>#DIV/0!</v>
      </c>
      <c r="AB112" s="6" t="e">
        <f t="shared" si="41"/>
        <v>#DIV/0!</v>
      </c>
      <c r="AC112" s="6" t="e">
        <f t="shared" si="42"/>
        <v>#DIV/0!</v>
      </c>
      <c r="AD112" s="6" t="e">
        <f t="shared" si="43"/>
        <v>#DIV/0!</v>
      </c>
    </row>
    <row r="113" spans="1:30" x14ac:dyDescent="0.3">
      <c r="A113" s="15"/>
      <c r="B113" s="16"/>
      <c r="C113" s="17"/>
      <c r="D113" s="10"/>
      <c r="E113" s="28"/>
      <c r="F113" s="27"/>
      <c r="G113" s="10"/>
      <c r="H113" s="10"/>
      <c r="I113" s="10">
        <f t="shared" si="22"/>
        <v>0.18</v>
      </c>
      <c r="J113" s="6" t="e">
        <f t="shared" si="23"/>
        <v>#DIV/0!</v>
      </c>
      <c r="K113" s="6">
        <f t="shared" si="24"/>
        <v>0</v>
      </c>
      <c r="L113" s="24">
        <f t="shared" si="25"/>
        <v>0</v>
      </c>
      <c r="M113" s="23">
        <f t="shared" si="26"/>
        <v>0</v>
      </c>
      <c r="N113" s="6">
        <f t="shared" si="27"/>
        <v>0</v>
      </c>
      <c r="O113" s="11" t="e">
        <f t="shared" si="28"/>
        <v>#DIV/0!</v>
      </c>
      <c r="P113" s="6">
        <f t="shared" si="29"/>
        <v>0</v>
      </c>
      <c r="Q113" s="14">
        <f t="shared" si="30"/>
        <v>0</v>
      </c>
      <c r="R113" s="14">
        <f t="shared" si="31"/>
        <v>0</v>
      </c>
      <c r="S113" s="14">
        <f t="shared" si="32"/>
        <v>0</v>
      </c>
      <c r="T113" s="6">
        <f t="shared" si="33"/>
        <v>0</v>
      </c>
      <c r="U113" s="6" t="e">
        <f t="shared" si="34"/>
        <v>#DIV/0!</v>
      </c>
      <c r="V113" s="6" t="e">
        <f t="shared" si="35"/>
        <v>#DIV/0!</v>
      </c>
      <c r="W113" s="6" t="e">
        <f t="shared" si="36"/>
        <v>#DIV/0!</v>
      </c>
      <c r="X113" s="6">
        <f t="shared" si="37"/>
        <v>0</v>
      </c>
      <c r="Y113" s="6" t="e">
        <f t="shared" si="38"/>
        <v>#DIV/0!</v>
      </c>
      <c r="Z113" s="6">
        <f t="shared" si="39"/>
        <v>0</v>
      </c>
      <c r="AA113" s="6" t="e">
        <f t="shared" si="40"/>
        <v>#DIV/0!</v>
      </c>
      <c r="AB113" s="6" t="e">
        <f t="shared" si="41"/>
        <v>#DIV/0!</v>
      </c>
      <c r="AC113" s="6" t="e">
        <f t="shared" si="42"/>
        <v>#DIV/0!</v>
      </c>
      <c r="AD113" s="6" t="e">
        <f t="shared" si="43"/>
        <v>#DIV/0!</v>
      </c>
    </row>
    <row r="114" spans="1:30" x14ac:dyDescent="0.3">
      <c r="A114" s="15"/>
      <c r="B114" s="16"/>
      <c r="C114" s="17"/>
      <c r="D114" s="10"/>
      <c r="E114" s="28"/>
      <c r="F114" s="27"/>
      <c r="G114" s="10"/>
      <c r="H114" s="10"/>
      <c r="I114" s="10">
        <f t="shared" si="22"/>
        <v>0.18</v>
      </c>
      <c r="J114" s="6" t="e">
        <f t="shared" si="23"/>
        <v>#DIV/0!</v>
      </c>
      <c r="K114" s="6">
        <f t="shared" si="24"/>
        <v>0</v>
      </c>
      <c r="L114" s="24">
        <f t="shared" si="25"/>
        <v>0</v>
      </c>
      <c r="M114" s="23">
        <f t="shared" si="26"/>
        <v>0</v>
      </c>
      <c r="N114" s="6">
        <f t="shared" si="27"/>
        <v>0</v>
      </c>
      <c r="O114" s="11" t="e">
        <f t="shared" si="28"/>
        <v>#DIV/0!</v>
      </c>
      <c r="P114" s="6">
        <f t="shared" si="29"/>
        <v>0</v>
      </c>
      <c r="Q114" s="14">
        <f t="shared" si="30"/>
        <v>0</v>
      </c>
      <c r="R114" s="14">
        <f t="shared" si="31"/>
        <v>0</v>
      </c>
      <c r="S114" s="14">
        <f t="shared" si="32"/>
        <v>0</v>
      </c>
      <c r="T114" s="6">
        <f t="shared" si="33"/>
        <v>0</v>
      </c>
      <c r="U114" s="6" t="e">
        <f t="shared" si="34"/>
        <v>#DIV/0!</v>
      </c>
      <c r="V114" s="6" t="e">
        <f t="shared" si="35"/>
        <v>#DIV/0!</v>
      </c>
      <c r="W114" s="6" t="e">
        <f t="shared" si="36"/>
        <v>#DIV/0!</v>
      </c>
      <c r="X114" s="6">
        <f t="shared" si="37"/>
        <v>0</v>
      </c>
      <c r="Y114" s="6" t="e">
        <f t="shared" si="38"/>
        <v>#DIV/0!</v>
      </c>
      <c r="Z114" s="6">
        <f t="shared" si="39"/>
        <v>0</v>
      </c>
      <c r="AA114" s="6" t="e">
        <f t="shared" si="40"/>
        <v>#DIV/0!</v>
      </c>
      <c r="AB114" s="6" t="e">
        <f t="shared" si="41"/>
        <v>#DIV/0!</v>
      </c>
      <c r="AC114" s="6" t="e">
        <f t="shared" si="42"/>
        <v>#DIV/0!</v>
      </c>
      <c r="AD114" s="6" t="e">
        <f t="shared" si="43"/>
        <v>#DIV/0!</v>
      </c>
    </row>
    <row r="115" spans="1:30" x14ac:dyDescent="0.3">
      <c r="A115" s="15"/>
      <c r="B115" s="16"/>
      <c r="C115" s="17"/>
      <c r="D115" s="10"/>
      <c r="E115" s="28"/>
      <c r="F115" s="27"/>
      <c r="G115" s="10"/>
      <c r="H115" s="10"/>
      <c r="I115" s="10">
        <f t="shared" si="22"/>
        <v>0.18</v>
      </c>
      <c r="J115" s="6" t="e">
        <f t="shared" si="23"/>
        <v>#DIV/0!</v>
      </c>
      <c r="K115" s="6">
        <f t="shared" si="24"/>
        <v>0</v>
      </c>
      <c r="L115" s="24">
        <f t="shared" si="25"/>
        <v>0</v>
      </c>
      <c r="M115" s="23">
        <f t="shared" si="26"/>
        <v>0</v>
      </c>
      <c r="N115" s="6">
        <f t="shared" si="27"/>
        <v>0</v>
      </c>
      <c r="O115" s="11" t="e">
        <f t="shared" si="28"/>
        <v>#DIV/0!</v>
      </c>
      <c r="P115" s="6">
        <f t="shared" si="29"/>
        <v>0</v>
      </c>
      <c r="Q115" s="14">
        <f t="shared" si="30"/>
        <v>0</v>
      </c>
      <c r="R115" s="14">
        <f t="shared" si="31"/>
        <v>0</v>
      </c>
      <c r="S115" s="14">
        <f t="shared" si="32"/>
        <v>0</v>
      </c>
      <c r="T115" s="6">
        <f t="shared" si="33"/>
        <v>0</v>
      </c>
      <c r="U115" s="6" t="e">
        <f t="shared" si="34"/>
        <v>#DIV/0!</v>
      </c>
      <c r="V115" s="6" t="e">
        <f t="shared" si="35"/>
        <v>#DIV/0!</v>
      </c>
      <c r="W115" s="6" t="e">
        <f t="shared" si="36"/>
        <v>#DIV/0!</v>
      </c>
      <c r="X115" s="6">
        <f t="shared" si="37"/>
        <v>0</v>
      </c>
      <c r="Y115" s="6" t="e">
        <f t="shared" si="38"/>
        <v>#DIV/0!</v>
      </c>
      <c r="Z115" s="6">
        <f t="shared" si="39"/>
        <v>0</v>
      </c>
      <c r="AA115" s="6" t="e">
        <f t="shared" si="40"/>
        <v>#DIV/0!</v>
      </c>
      <c r="AB115" s="6" t="e">
        <f t="shared" si="41"/>
        <v>#DIV/0!</v>
      </c>
      <c r="AC115" s="6" t="e">
        <f t="shared" si="42"/>
        <v>#DIV/0!</v>
      </c>
      <c r="AD115" s="6" t="e">
        <f t="shared" si="43"/>
        <v>#DIV/0!</v>
      </c>
    </row>
    <row r="116" spans="1:30" x14ac:dyDescent="0.3">
      <c r="A116" s="15"/>
      <c r="B116" s="16"/>
      <c r="C116" s="17"/>
      <c r="D116" s="10"/>
      <c r="E116" s="28"/>
      <c r="F116" s="27"/>
      <c r="G116" s="10"/>
      <c r="H116" s="10"/>
      <c r="I116" s="10">
        <f t="shared" si="22"/>
        <v>0.18</v>
      </c>
      <c r="J116" s="6" t="e">
        <f t="shared" si="23"/>
        <v>#DIV/0!</v>
      </c>
      <c r="K116" s="6">
        <f t="shared" si="24"/>
        <v>0</v>
      </c>
      <c r="L116" s="24">
        <f t="shared" si="25"/>
        <v>0</v>
      </c>
      <c r="M116" s="23">
        <f t="shared" si="26"/>
        <v>0</v>
      </c>
      <c r="N116" s="6">
        <f t="shared" si="27"/>
        <v>0</v>
      </c>
      <c r="O116" s="11" t="e">
        <f t="shared" si="28"/>
        <v>#DIV/0!</v>
      </c>
      <c r="P116" s="6">
        <f t="shared" si="29"/>
        <v>0</v>
      </c>
      <c r="Q116" s="14">
        <f t="shared" si="30"/>
        <v>0</v>
      </c>
      <c r="R116" s="14">
        <f t="shared" si="31"/>
        <v>0</v>
      </c>
      <c r="S116" s="14">
        <f t="shared" si="32"/>
        <v>0</v>
      </c>
      <c r="T116" s="6">
        <f t="shared" si="33"/>
        <v>0</v>
      </c>
      <c r="U116" s="6" t="e">
        <f t="shared" si="34"/>
        <v>#DIV/0!</v>
      </c>
      <c r="V116" s="6" t="e">
        <f t="shared" si="35"/>
        <v>#DIV/0!</v>
      </c>
      <c r="W116" s="6" t="e">
        <f t="shared" si="36"/>
        <v>#DIV/0!</v>
      </c>
      <c r="X116" s="6">
        <f t="shared" si="37"/>
        <v>0</v>
      </c>
      <c r="Y116" s="6" t="e">
        <f t="shared" si="38"/>
        <v>#DIV/0!</v>
      </c>
      <c r="Z116" s="6">
        <f t="shared" si="39"/>
        <v>0</v>
      </c>
      <c r="AA116" s="6" t="e">
        <f t="shared" si="40"/>
        <v>#DIV/0!</v>
      </c>
      <c r="AB116" s="6" t="e">
        <f t="shared" si="41"/>
        <v>#DIV/0!</v>
      </c>
      <c r="AC116" s="6" t="e">
        <f t="shared" si="42"/>
        <v>#DIV/0!</v>
      </c>
      <c r="AD116" s="6" t="e">
        <f t="shared" si="43"/>
        <v>#DIV/0!</v>
      </c>
    </row>
    <row r="117" spans="1:30" x14ac:dyDescent="0.3">
      <c r="A117" s="15"/>
      <c r="B117" s="16"/>
      <c r="C117" s="17"/>
      <c r="D117" s="10"/>
      <c r="E117" s="28"/>
      <c r="F117" s="27"/>
      <c r="G117" s="10"/>
      <c r="H117" s="10"/>
      <c r="I117" s="10">
        <f t="shared" si="22"/>
        <v>0.18</v>
      </c>
      <c r="J117" s="6" t="e">
        <f t="shared" si="23"/>
        <v>#DIV/0!</v>
      </c>
      <c r="K117" s="6">
        <f t="shared" si="24"/>
        <v>0</v>
      </c>
      <c r="L117" s="24">
        <f t="shared" si="25"/>
        <v>0</v>
      </c>
      <c r="M117" s="23">
        <f t="shared" si="26"/>
        <v>0</v>
      </c>
      <c r="N117" s="6">
        <f t="shared" si="27"/>
        <v>0</v>
      </c>
      <c r="O117" s="11" t="e">
        <f t="shared" si="28"/>
        <v>#DIV/0!</v>
      </c>
      <c r="P117" s="6">
        <f t="shared" si="29"/>
        <v>0</v>
      </c>
      <c r="Q117" s="14">
        <f t="shared" si="30"/>
        <v>0</v>
      </c>
      <c r="R117" s="14">
        <f t="shared" si="31"/>
        <v>0</v>
      </c>
      <c r="S117" s="14">
        <f t="shared" si="32"/>
        <v>0</v>
      </c>
      <c r="T117" s="6">
        <f t="shared" si="33"/>
        <v>0</v>
      </c>
      <c r="U117" s="6" t="e">
        <f t="shared" si="34"/>
        <v>#DIV/0!</v>
      </c>
      <c r="V117" s="6" t="e">
        <f t="shared" si="35"/>
        <v>#DIV/0!</v>
      </c>
      <c r="W117" s="6" t="e">
        <f t="shared" si="36"/>
        <v>#DIV/0!</v>
      </c>
      <c r="X117" s="6">
        <f t="shared" si="37"/>
        <v>0</v>
      </c>
      <c r="Y117" s="6" t="e">
        <f t="shared" si="38"/>
        <v>#DIV/0!</v>
      </c>
      <c r="Z117" s="6">
        <f t="shared" si="39"/>
        <v>0</v>
      </c>
      <c r="AA117" s="6" t="e">
        <f t="shared" si="40"/>
        <v>#DIV/0!</v>
      </c>
      <c r="AB117" s="6" t="e">
        <f t="shared" si="41"/>
        <v>#DIV/0!</v>
      </c>
      <c r="AC117" s="6" t="e">
        <f t="shared" si="42"/>
        <v>#DIV/0!</v>
      </c>
      <c r="AD117" s="6" t="e">
        <f t="shared" si="43"/>
        <v>#DIV/0!</v>
      </c>
    </row>
    <row r="118" spans="1:30" x14ac:dyDescent="0.3">
      <c r="A118" s="15"/>
      <c r="B118" s="16"/>
      <c r="C118" s="17"/>
      <c r="D118" s="10"/>
      <c r="E118" s="28"/>
      <c r="F118" s="27"/>
      <c r="G118" s="10"/>
      <c r="H118" s="10"/>
      <c r="I118" s="10">
        <f t="shared" si="22"/>
        <v>0.18</v>
      </c>
      <c r="J118" s="6" t="e">
        <f t="shared" si="23"/>
        <v>#DIV/0!</v>
      </c>
      <c r="K118" s="6">
        <f t="shared" si="24"/>
        <v>0</v>
      </c>
      <c r="L118" s="24">
        <f t="shared" si="25"/>
        <v>0</v>
      </c>
      <c r="M118" s="23">
        <f t="shared" si="26"/>
        <v>0</v>
      </c>
      <c r="N118" s="6">
        <f t="shared" si="27"/>
        <v>0</v>
      </c>
      <c r="O118" s="11" t="e">
        <f t="shared" si="28"/>
        <v>#DIV/0!</v>
      </c>
      <c r="P118" s="6">
        <f t="shared" si="29"/>
        <v>0</v>
      </c>
      <c r="Q118" s="14">
        <f t="shared" si="30"/>
        <v>0</v>
      </c>
      <c r="R118" s="14">
        <f t="shared" si="31"/>
        <v>0</v>
      </c>
      <c r="S118" s="14">
        <f t="shared" si="32"/>
        <v>0</v>
      </c>
      <c r="T118" s="6">
        <f t="shared" si="33"/>
        <v>0</v>
      </c>
      <c r="U118" s="6" t="e">
        <f t="shared" si="34"/>
        <v>#DIV/0!</v>
      </c>
      <c r="V118" s="6" t="e">
        <f t="shared" si="35"/>
        <v>#DIV/0!</v>
      </c>
      <c r="W118" s="6" t="e">
        <f t="shared" si="36"/>
        <v>#DIV/0!</v>
      </c>
      <c r="X118" s="6">
        <f t="shared" si="37"/>
        <v>0</v>
      </c>
      <c r="Y118" s="6" t="e">
        <f t="shared" si="38"/>
        <v>#DIV/0!</v>
      </c>
      <c r="Z118" s="6">
        <f t="shared" si="39"/>
        <v>0</v>
      </c>
      <c r="AA118" s="6" t="e">
        <f t="shared" si="40"/>
        <v>#DIV/0!</v>
      </c>
      <c r="AB118" s="6" t="e">
        <f t="shared" si="41"/>
        <v>#DIV/0!</v>
      </c>
      <c r="AC118" s="6" t="e">
        <f t="shared" si="42"/>
        <v>#DIV/0!</v>
      </c>
      <c r="AD118" s="6" t="e">
        <f t="shared" si="43"/>
        <v>#DIV/0!</v>
      </c>
    </row>
    <row r="119" spans="1:30" x14ac:dyDescent="0.3">
      <c r="A119" s="15"/>
      <c r="B119" s="16"/>
      <c r="C119" s="17"/>
      <c r="D119" s="10"/>
      <c r="E119" s="28"/>
      <c r="F119" s="27"/>
      <c r="G119" s="10"/>
      <c r="H119" s="10"/>
      <c r="I119" s="10">
        <f t="shared" si="22"/>
        <v>0.18</v>
      </c>
      <c r="J119" s="6" t="e">
        <f t="shared" si="23"/>
        <v>#DIV/0!</v>
      </c>
      <c r="K119" s="6">
        <f t="shared" si="24"/>
        <v>0</v>
      </c>
      <c r="L119" s="24">
        <f t="shared" si="25"/>
        <v>0</v>
      </c>
      <c r="M119" s="23">
        <f t="shared" si="26"/>
        <v>0</v>
      </c>
      <c r="N119" s="6">
        <f t="shared" si="27"/>
        <v>0</v>
      </c>
      <c r="O119" s="11" t="e">
        <f t="shared" si="28"/>
        <v>#DIV/0!</v>
      </c>
      <c r="P119" s="6">
        <f t="shared" si="29"/>
        <v>0</v>
      </c>
      <c r="Q119" s="14">
        <f t="shared" si="30"/>
        <v>0</v>
      </c>
      <c r="R119" s="14">
        <f t="shared" si="31"/>
        <v>0</v>
      </c>
      <c r="S119" s="14">
        <f t="shared" si="32"/>
        <v>0</v>
      </c>
      <c r="T119" s="6">
        <f t="shared" si="33"/>
        <v>0</v>
      </c>
      <c r="U119" s="6" t="e">
        <f t="shared" si="34"/>
        <v>#DIV/0!</v>
      </c>
      <c r="V119" s="6" t="e">
        <f t="shared" si="35"/>
        <v>#DIV/0!</v>
      </c>
      <c r="W119" s="6" t="e">
        <f t="shared" si="36"/>
        <v>#DIV/0!</v>
      </c>
      <c r="X119" s="6">
        <f t="shared" si="37"/>
        <v>0</v>
      </c>
      <c r="Y119" s="6" t="e">
        <f t="shared" si="38"/>
        <v>#DIV/0!</v>
      </c>
      <c r="Z119" s="6">
        <f t="shared" si="39"/>
        <v>0</v>
      </c>
      <c r="AA119" s="6" t="e">
        <f t="shared" si="40"/>
        <v>#DIV/0!</v>
      </c>
      <c r="AB119" s="6" t="e">
        <f t="shared" si="41"/>
        <v>#DIV/0!</v>
      </c>
      <c r="AC119" s="6" t="e">
        <f t="shared" si="42"/>
        <v>#DIV/0!</v>
      </c>
      <c r="AD119" s="6" t="e">
        <f t="shared" si="43"/>
        <v>#DIV/0!</v>
      </c>
    </row>
    <row r="120" spans="1:30" x14ac:dyDescent="0.3">
      <c r="A120" s="15"/>
      <c r="B120" s="16"/>
      <c r="C120" s="17"/>
      <c r="D120" s="10"/>
      <c r="E120" s="28"/>
      <c r="F120" s="27"/>
      <c r="G120" s="10"/>
      <c r="H120" s="10"/>
      <c r="I120" s="10">
        <f t="shared" si="22"/>
        <v>0.18</v>
      </c>
      <c r="J120" s="6" t="e">
        <f t="shared" si="23"/>
        <v>#DIV/0!</v>
      </c>
      <c r="K120" s="6">
        <f t="shared" si="24"/>
        <v>0</v>
      </c>
      <c r="L120" s="24">
        <f t="shared" si="25"/>
        <v>0</v>
      </c>
      <c r="M120" s="23">
        <f t="shared" si="26"/>
        <v>0</v>
      </c>
      <c r="N120" s="6">
        <f t="shared" si="27"/>
        <v>0</v>
      </c>
      <c r="O120" s="11" t="e">
        <f t="shared" si="28"/>
        <v>#DIV/0!</v>
      </c>
      <c r="P120" s="6">
        <f t="shared" si="29"/>
        <v>0</v>
      </c>
      <c r="Q120" s="14">
        <f t="shared" si="30"/>
        <v>0</v>
      </c>
      <c r="R120" s="14">
        <f t="shared" si="31"/>
        <v>0</v>
      </c>
      <c r="S120" s="14">
        <f t="shared" si="32"/>
        <v>0</v>
      </c>
      <c r="T120" s="6">
        <f t="shared" si="33"/>
        <v>0</v>
      </c>
      <c r="U120" s="6" t="e">
        <f t="shared" si="34"/>
        <v>#DIV/0!</v>
      </c>
      <c r="V120" s="6" t="e">
        <f t="shared" si="35"/>
        <v>#DIV/0!</v>
      </c>
      <c r="W120" s="6" t="e">
        <f t="shared" si="36"/>
        <v>#DIV/0!</v>
      </c>
      <c r="X120" s="6">
        <f t="shared" si="37"/>
        <v>0</v>
      </c>
      <c r="Y120" s="6" t="e">
        <f t="shared" si="38"/>
        <v>#DIV/0!</v>
      </c>
      <c r="Z120" s="6">
        <f t="shared" si="39"/>
        <v>0</v>
      </c>
      <c r="AA120" s="6" t="e">
        <f t="shared" si="40"/>
        <v>#DIV/0!</v>
      </c>
      <c r="AB120" s="6" t="e">
        <f t="shared" si="41"/>
        <v>#DIV/0!</v>
      </c>
      <c r="AC120" s="6" t="e">
        <f t="shared" si="42"/>
        <v>#DIV/0!</v>
      </c>
      <c r="AD120" s="6" t="e">
        <f t="shared" si="43"/>
        <v>#DIV/0!</v>
      </c>
    </row>
    <row r="121" spans="1:30" x14ac:dyDescent="0.3">
      <c r="A121" s="15"/>
      <c r="B121" s="16"/>
      <c r="C121" s="17"/>
      <c r="D121" s="10"/>
      <c r="E121" s="28"/>
      <c r="F121" s="27"/>
      <c r="G121" s="10"/>
      <c r="H121" s="10"/>
      <c r="I121" s="10">
        <f t="shared" si="22"/>
        <v>0.18</v>
      </c>
      <c r="J121" s="6" t="e">
        <f t="shared" si="23"/>
        <v>#DIV/0!</v>
      </c>
      <c r="K121" s="6">
        <f t="shared" si="24"/>
        <v>0</v>
      </c>
      <c r="L121" s="24">
        <f t="shared" si="25"/>
        <v>0</v>
      </c>
      <c r="M121" s="23">
        <f t="shared" si="26"/>
        <v>0</v>
      </c>
      <c r="N121" s="6">
        <f t="shared" si="27"/>
        <v>0</v>
      </c>
      <c r="O121" s="11" t="e">
        <f t="shared" si="28"/>
        <v>#DIV/0!</v>
      </c>
      <c r="P121" s="6">
        <f t="shared" si="29"/>
        <v>0</v>
      </c>
      <c r="Q121" s="14">
        <f t="shared" si="30"/>
        <v>0</v>
      </c>
      <c r="R121" s="14">
        <f t="shared" si="31"/>
        <v>0</v>
      </c>
      <c r="S121" s="14">
        <f t="shared" si="32"/>
        <v>0</v>
      </c>
      <c r="T121" s="6">
        <f t="shared" si="33"/>
        <v>0</v>
      </c>
      <c r="U121" s="6" t="e">
        <f t="shared" si="34"/>
        <v>#DIV/0!</v>
      </c>
      <c r="V121" s="6" t="e">
        <f t="shared" si="35"/>
        <v>#DIV/0!</v>
      </c>
      <c r="W121" s="6" t="e">
        <f t="shared" si="36"/>
        <v>#DIV/0!</v>
      </c>
      <c r="X121" s="6">
        <f t="shared" si="37"/>
        <v>0</v>
      </c>
      <c r="Y121" s="6" t="e">
        <f t="shared" si="38"/>
        <v>#DIV/0!</v>
      </c>
      <c r="Z121" s="6">
        <f t="shared" si="39"/>
        <v>0</v>
      </c>
      <c r="AA121" s="6" t="e">
        <f t="shared" si="40"/>
        <v>#DIV/0!</v>
      </c>
      <c r="AB121" s="6" t="e">
        <f t="shared" si="41"/>
        <v>#DIV/0!</v>
      </c>
      <c r="AC121" s="6" t="e">
        <f t="shared" si="42"/>
        <v>#DIV/0!</v>
      </c>
      <c r="AD121" s="6" t="e">
        <f t="shared" si="43"/>
        <v>#DIV/0!</v>
      </c>
    </row>
    <row r="122" spans="1:30" x14ac:dyDescent="0.3">
      <c r="A122" s="15"/>
      <c r="B122" s="16"/>
      <c r="C122" s="17"/>
      <c r="D122" s="10"/>
      <c r="E122" s="28"/>
      <c r="F122" s="27"/>
      <c r="G122" s="10"/>
      <c r="H122" s="10"/>
      <c r="I122" s="10">
        <f t="shared" si="22"/>
        <v>0.18</v>
      </c>
      <c r="J122" s="6" t="e">
        <f t="shared" si="23"/>
        <v>#DIV/0!</v>
      </c>
      <c r="K122" s="6">
        <f t="shared" si="24"/>
        <v>0</v>
      </c>
      <c r="L122" s="24">
        <f t="shared" si="25"/>
        <v>0</v>
      </c>
      <c r="M122" s="23">
        <f t="shared" si="26"/>
        <v>0</v>
      </c>
      <c r="N122" s="6">
        <f t="shared" si="27"/>
        <v>0</v>
      </c>
      <c r="O122" s="11" t="e">
        <f t="shared" si="28"/>
        <v>#DIV/0!</v>
      </c>
      <c r="P122" s="6">
        <f t="shared" si="29"/>
        <v>0</v>
      </c>
      <c r="Q122" s="14">
        <f t="shared" si="30"/>
        <v>0</v>
      </c>
      <c r="R122" s="14">
        <f t="shared" si="31"/>
        <v>0</v>
      </c>
      <c r="S122" s="14">
        <f t="shared" si="32"/>
        <v>0</v>
      </c>
      <c r="T122" s="6">
        <f t="shared" si="33"/>
        <v>0</v>
      </c>
      <c r="U122" s="6" t="e">
        <f t="shared" si="34"/>
        <v>#DIV/0!</v>
      </c>
      <c r="V122" s="6" t="e">
        <f t="shared" si="35"/>
        <v>#DIV/0!</v>
      </c>
      <c r="W122" s="6" t="e">
        <f t="shared" si="36"/>
        <v>#DIV/0!</v>
      </c>
      <c r="X122" s="6">
        <f t="shared" si="37"/>
        <v>0</v>
      </c>
      <c r="Y122" s="6" t="e">
        <f t="shared" si="38"/>
        <v>#DIV/0!</v>
      </c>
      <c r="Z122" s="6">
        <f t="shared" si="39"/>
        <v>0</v>
      </c>
      <c r="AA122" s="6" t="e">
        <f t="shared" si="40"/>
        <v>#DIV/0!</v>
      </c>
      <c r="AB122" s="6" t="e">
        <f t="shared" si="41"/>
        <v>#DIV/0!</v>
      </c>
      <c r="AC122" s="6" t="e">
        <f t="shared" si="42"/>
        <v>#DIV/0!</v>
      </c>
      <c r="AD122" s="6" t="e">
        <f t="shared" si="43"/>
        <v>#DIV/0!</v>
      </c>
    </row>
    <row r="123" spans="1:30" x14ac:dyDescent="0.3">
      <c r="A123" s="15"/>
      <c r="B123" s="16"/>
      <c r="C123" s="17"/>
      <c r="D123" s="10"/>
      <c r="E123" s="28"/>
      <c r="F123" s="27"/>
      <c r="G123" s="10"/>
      <c r="H123" s="10"/>
      <c r="I123" s="10">
        <f t="shared" si="22"/>
        <v>0.18</v>
      </c>
      <c r="J123" s="6" t="e">
        <f t="shared" si="23"/>
        <v>#DIV/0!</v>
      </c>
      <c r="K123" s="6">
        <f t="shared" si="24"/>
        <v>0</v>
      </c>
      <c r="L123" s="24">
        <f t="shared" si="25"/>
        <v>0</v>
      </c>
      <c r="M123" s="23">
        <f t="shared" si="26"/>
        <v>0</v>
      </c>
      <c r="N123" s="6">
        <f t="shared" si="27"/>
        <v>0</v>
      </c>
      <c r="O123" s="11" t="e">
        <f t="shared" si="28"/>
        <v>#DIV/0!</v>
      </c>
      <c r="P123" s="6">
        <f t="shared" si="29"/>
        <v>0</v>
      </c>
      <c r="Q123" s="14">
        <f t="shared" si="30"/>
        <v>0</v>
      </c>
      <c r="R123" s="14">
        <f t="shared" si="31"/>
        <v>0</v>
      </c>
      <c r="S123" s="14">
        <f t="shared" si="32"/>
        <v>0</v>
      </c>
      <c r="T123" s="6">
        <f t="shared" si="33"/>
        <v>0</v>
      </c>
      <c r="U123" s="6" t="e">
        <f t="shared" si="34"/>
        <v>#DIV/0!</v>
      </c>
      <c r="V123" s="6" t="e">
        <f t="shared" si="35"/>
        <v>#DIV/0!</v>
      </c>
      <c r="W123" s="6" t="e">
        <f t="shared" si="36"/>
        <v>#DIV/0!</v>
      </c>
      <c r="X123" s="6">
        <f t="shared" si="37"/>
        <v>0</v>
      </c>
      <c r="Y123" s="6" t="e">
        <f t="shared" si="38"/>
        <v>#DIV/0!</v>
      </c>
      <c r="Z123" s="6">
        <f t="shared" si="39"/>
        <v>0</v>
      </c>
      <c r="AA123" s="6" t="e">
        <f t="shared" si="40"/>
        <v>#DIV/0!</v>
      </c>
      <c r="AB123" s="6" t="e">
        <f t="shared" si="41"/>
        <v>#DIV/0!</v>
      </c>
      <c r="AC123" s="6" t="e">
        <f t="shared" si="42"/>
        <v>#DIV/0!</v>
      </c>
      <c r="AD123" s="6" t="e">
        <f t="shared" si="43"/>
        <v>#DIV/0!</v>
      </c>
    </row>
    <row r="124" spans="1:30" x14ac:dyDescent="0.3">
      <c r="A124" s="15"/>
      <c r="B124" s="16"/>
      <c r="C124" s="17"/>
      <c r="D124" s="10"/>
      <c r="E124" s="28"/>
      <c r="F124" s="27"/>
      <c r="G124" s="10"/>
      <c r="H124" s="10"/>
      <c r="I124" s="10">
        <f t="shared" si="22"/>
        <v>0.18</v>
      </c>
      <c r="J124" s="6" t="e">
        <f t="shared" si="23"/>
        <v>#DIV/0!</v>
      </c>
      <c r="K124" s="6">
        <f t="shared" si="24"/>
        <v>0</v>
      </c>
      <c r="L124" s="24">
        <f t="shared" si="25"/>
        <v>0</v>
      </c>
      <c r="M124" s="23">
        <f t="shared" si="26"/>
        <v>0</v>
      </c>
      <c r="N124" s="6">
        <f t="shared" si="27"/>
        <v>0</v>
      </c>
      <c r="O124" s="11" t="e">
        <f t="shared" si="28"/>
        <v>#DIV/0!</v>
      </c>
      <c r="P124" s="6">
        <f t="shared" si="29"/>
        <v>0</v>
      </c>
      <c r="Q124" s="14">
        <f t="shared" si="30"/>
        <v>0</v>
      </c>
      <c r="R124" s="14">
        <f t="shared" si="31"/>
        <v>0</v>
      </c>
      <c r="S124" s="14">
        <f t="shared" si="32"/>
        <v>0</v>
      </c>
      <c r="T124" s="6">
        <f t="shared" si="33"/>
        <v>0</v>
      </c>
      <c r="U124" s="6" t="e">
        <f t="shared" si="34"/>
        <v>#DIV/0!</v>
      </c>
      <c r="V124" s="6" t="e">
        <f t="shared" si="35"/>
        <v>#DIV/0!</v>
      </c>
      <c r="W124" s="6" t="e">
        <f t="shared" si="36"/>
        <v>#DIV/0!</v>
      </c>
      <c r="X124" s="6">
        <f t="shared" si="37"/>
        <v>0</v>
      </c>
      <c r="Y124" s="6" t="e">
        <f t="shared" si="38"/>
        <v>#DIV/0!</v>
      </c>
      <c r="Z124" s="6">
        <f t="shared" si="39"/>
        <v>0</v>
      </c>
      <c r="AA124" s="6" t="e">
        <f t="shared" si="40"/>
        <v>#DIV/0!</v>
      </c>
      <c r="AB124" s="6" t="e">
        <f t="shared" si="41"/>
        <v>#DIV/0!</v>
      </c>
      <c r="AC124" s="6" t="e">
        <f t="shared" si="42"/>
        <v>#DIV/0!</v>
      </c>
      <c r="AD124" s="6" t="e">
        <f t="shared" si="43"/>
        <v>#DIV/0!</v>
      </c>
    </row>
    <row r="125" spans="1:30" x14ac:dyDescent="0.3">
      <c r="A125" s="15"/>
      <c r="B125" s="16"/>
      <c r="C125" s="17"/>
      <c r="D125" s="10"/>
      <c r="E125" s="28"/>
      <c r="F125" s="27"/>
      <c r="G125" s="10"/>
      <c r="H125" s="10"/>
      <c r="I125" s="10">
        <f t="shared" si="22"/>
        <v>0.18</v>
      </c>
      <c r="J125" s="6" t="e">
        <f t="shared" si="23"/>
        <v>#DIV/0!</v>
      </c>
      <c r="K125" s="6">
        <f t="shared" si="24"/>
        <v>0</v>
      </c>
      <c r="L125" s="24">
        <f t="shared" si="25"/>
        <v>0</v>
      </c>
      <c r="M125" s="23">
        <f t="shared" si="26"/>
        <v>0</v>
      </c>
      <c r="N125" s="6">
        <f t="shared" si="27"/>
        <v>0</v>
      </c>
      <c r="O125" s="11" t="e">
        <f t="shared" si="28"/>
        <v>#DIV/0!</v>
      </c>
      <c r="P125" s="6">
        <f t="shared" si="29"/>
        <v>0</v>
      </c>
      <c r="Q125" s="14">
        <f t="shared" si="30"/>
        <v>0</v>
      </c>
      <c r="R125" s="14">
        <f t="shared" si="31"/>
        <v>0</v>
      </c>
      <c r="S125" s="14">
        <f t="shared" si="32"/>
        <v>0</v>
      </c>
      <c r="T125" s="6">
        <f t="shared" si="33"/>
        <v>0</v>
      </c>
      <c r="U125" s="6" t="e">
        <f t="shared" si="34"/>
        <v>#DIV/0!</v>
      </c>
      <c r="V125" s="6" t="e">
        <f t="shared" si="35"/>
        <v>#DIV/0!</v>
      </c>
      <c r="W125" s="6" t="e">
        <f t="shared" si="36"/>
        <v>#DIV/0!</v>
      </c>
      <c r="X125" s="6">
        <f t="shared" si="37"/>
        <v>0</v>
      </c>
      <c r="Y125" s="6" t="e">
        <f t="shared" si="38"/>
        <v>#DIV/0!</v>
      </c>
      <c r="Z125" s="6">
        <f t="shared" si="39"/>
        <v>0</v>
      </c>
      <c r="AA125" s="6" t="e">
        <f t="shared" si="40"/>
        <v>#DIV/0!</v>
      </c>
      <c r="AB125" s="6" t="e">
        <f t="shared" si="41"/>
        <v>#DIV/0!</v>
      </c>
      <c r="AC125" s="6" t="e">
        <f t="shared" si="42"/>
        <v>#DIV/0!</v>
      </c>
      <c r="AD125" s="6" t="e">
        <f t="shared" si="43"/>
        <v>#DIV/0!</v>
      </c>
    </row>
    <row r="126" spans="1:30" x14ac:dyDescent="0.3">
      <c r="A126" s="15"/>
      <c r="B126" s="16"/>
      <c r="C126" s="17"/>
      <c r="D126" s="10"/>
      <c r="E126" s="28"/>
      <c r="F126" s="27"/>
      <c r="G126" s="10"/>
      <c r="H126" s="10"/>
      <c r="I126" s="10">
        <f t="shared" si="22"/>
        <v>0.18</v>
      </c>
      <c r="J126" s="6" t="e">
        <f t="shared" si="23"/>
        <v>#DIV/0!</v>
      </c>
      <c r="K126" s="6">
        <f t="shared" si="24"/>
        <v>0</v>
      </c>
      <c r="L126" s="24">
        <f t="shared" si="25"/>
        <v>0</v>
      </c>
      <c r="M126" s="23">
        <f t="shared" si="26"/>
        <v>0</v>
      </c>
      <c r="N126" s="6">
        <f t="shared" si="27"/>
        <v>0</v>
      </c>
      <c r="O126" s="11" t="e">
        <f t="shared" si="28"/>
        <v>#DIV/0!</v>
      </c>
      <c r="P126" s="6">
        <f t="shared" si="29"/>
        <v>0</v>
      </c>
      <c r="Q126" s="14">
        <f t="shared" si="30"/>
        <v>0</v>
      </c>
      <c r="R126" s="14">
        <f t="shared" si="31"/>
        <v>0</v>
      </c>
      <c r="S126" s="14">
        <f t="shared" si="32"/>
        <v>0</v>
      </c>
      <c r="T126" s="6">
        <f t="shared" si="33"/>
        <v>0</v>
      </c>
      <c r="U126" s="6" t="e">
        <f t="shared" si="34"/>
        <v>#DIV/0!</v>
      </c>
      <c r="V126" s="6" t="e">
        <f t="shared" si="35"/>
        <v>#DIV/0!</v>
      </c>
      <c r="W126" s="6" t="e">
        <f t="shared" si="36"/>
        <v>#DIV/0!</v>
      </c>
      <c r="X126" s="6">
        <f t="shared" si="37"/>
        <v>0</v>
      </c>
      <c r="Y126" s="6" t="e">
        <f t="shared" si="38"/>
        <v>#DIV/0!</v>
      </c>
      <c r="Z126" s="6">
        <f t="shared" si="39"/>
        <v>0</v>
      </c>
      <c r="AA126" s="6" t="e">
        <f t="shared" si="40"/>
        <v>#DIV/0!</v>
      </c>
      <c r="AB126" s="6" t="e">
        <f t="shared" si="41"/>
        <v>#DIV/0!</v>
      </c>
      <c r="AC126" s="6" t="e">
        <f t="shared" si="42"/>
        <v>#DIV/0!</v>
      </c>
      <c r="AD126" s="6" t="e">
        <f t="shared" si="43"/>
        <v>#DIV/0!</v>
      </c>
    </row>
    <row r="127" spans="1:30" x14ac:dyDescent="0.3">
      <c r="A127" s="15"/>
      <c r="B127" s="16"/>
      <c r="C127" s="17"/>
      <c r="D127" s="10"/>
      <c r="E127" s="28"/>
      <c r="F127" s="27"/>
      <c r="G127" s="10"/>
      <c r="H127" s="10"/>
      <c r="I127" s="10">
        <f t="shared" si="22"/>
        <v>0.18</v>
      </c>
      <c r="J127" s="6" t="e">
        <f t="shared" si="23"/>
        <v>#DIV/0!</v>
      </c>
      <c r="K127" s="6">
        <f t="shared" si="24"/>
        <v>0</v>
      </c>
      <c r="L127" s="24">
        <f t="shared" si="25"/>
        <v>0</v>
      </c>
      <c r="M127" s="23">
        <f t="shared" si="26"/>
        <v>0</v>
      </c>
      <c r="N127" s="6">
        <f t="shared" si="27"/>
        <v>0</v>
      </c>
      <c r="O127" s="11" t="e">
        <f t="shared" si="28"/>
        <v>#DIV/0!</v>
      </c>
      <c r="P127" s="6">
        <f t="shared" si="29"/>
        <v>0</v>
      </c>
      <c r="Q127" s="14">
        <f t="shared" si="30"/>
        <v>0</v>
      </c>
      <c r="R127" s="14">
        <f t="shared" si="31"/>
        <v>0</v>
      </c>
      <c r="S127" s="14">
        <f t="shared" si="32"/>
        <v>0</v>
      </c>
      <c r="T127" s="6">
        <f t="shared" si="33"/>
        <v>0</v>
      </c>
      <c r="U127" s="6" t="e">
        <f t="shared" si="34"/>
        <v>#DIV/0!</v>
      </c>
      <c r="V127" s="6" t="e">
        <f t="shared" si="35"/>
        <v>#DIV/0!</v>
      </c>
      <c r="W127" s="6" t="e">
        <f t="shared" si="36"/>
        <v>#DIV/0!</v>
      </c>
      <c r="X127" s="6">
        <f t="shared" si="37"/>
        <v>0</v>
      </c>
      <c r="Y127" s="6" t="e">
        <f t="shared" si="38"/>
        <v>#DIV/0!</v>
      </c>
      <c r="Z127" s="6">
        <f t="shared" si="39"/>
        <v>0</v>
      </c>
      <c r="AA127" s="6" t="e">
        <f t="shared" si="40"/>
        <v>#DIV/0!</v>
      </c>
      <c r="AB127" s="6" t="e">
        <f t="shared" si="41"/>
        <v>#DIV/0!</v>
      </c>
      <c r="AC127" s="6" t="e">
        <f t="shared" si="42"/>
        <v>#DIV/0!</v>
      </c>
      <c r="AD127" s="6" t="e">
        <f t="shared" si="43"/>
        <v>#DIV/0!</v>
      </c>
    </row>
    <row r="128" spans="1:30" x14ac:dyDescent="0.3">
      <c r="A128" s="15"/>
      <c r="B128" s="16"/>
      <c r="C128" s="17"/>
      <c r="D128" s="10"/>
      <c r="E128" s="28"/>
      <c r="F128" s="27"/>
      <c r="G128" s="10"/>
      <c r="H128" s="10"/>
      <c r="I128" s="10">
        <f t="shared" si="22"/>
        <v>0.18</v>
      </c>
      <c r="J128" s="6" t="e">
        <f t="shared" si="23"/>
        <v>#DIV/0!</v>
      </c>
      <c r="K128" s="6">
        <f t="shared" si="24"/>
        <v>0</v>
      </c>
      <c r="L128" s="24">
        <f t="shared" si="25"/>
        <v>0</v>
      </c>
      <c r="M128" s="23">
        <f t="shared" si="26"/>
        <v>0</v>
      </c>
      <c r="N128" s="6">
        <f t="shared" si="27"/>
        <v>0</v>
      </c>
      <c r="O128" s="11" t="e">
        <f t="shared" si="28"/>
        <v>#DIV/0!</v>
      </c>
      <c r="P128" s="6">
        <f t="shared" si="29"/>
        <v>0</v>
      </c>
      <c r="Q128" s="14">
        <f t="shared" si="30"/>
        <v>0</v>
      </c>
      <c r="R128" s="14">
        <f t="shared" si="31"/>
        <v>0</v>
      </c>
      <c r="S128" s="14">
        <f t="shared" si="32"/>
        <v>0</v>
      </c>
      <c r="T128" s="6">
        <f t="shared" si="33"/>
        <v>0</v>
      </c>
      <c r="U128" s="6" t="e">
        <f t="shared" si="34"/>
        <v>#DIV/0!</v>
      </c>
      <c r="V128" s="6" t="e">
        <f t="shared" si="35"/>
        <v>#DIV/0!</v>
      </c>
      <c r="W128" s="6" t="e">
        <f t="shared" si="36"/>
        <v>#DIV/0!</v>
      </c>
      <c r="X128" s="6">
        <f t="shared" si="37"/>
        <v>0</v>
      </c>
      <c r="Y128" s="6" t="e">
        <f t="shared" si="38"/>
        <v>#DIV/0!</v>
      </c>
      <c r="Z128" s="6">
        <f t="shared" si="39"/>
        <v>0</v>
      </c>
      <c r="AA128" s="6" t="e">
        <f t="shared" si="40"/>
        <v>#DIV/0!</v>
      </c>
      <c r="AB128" s="6" t="e">
        <f t="shared" si="41"/>
        <v>#DIV/0!</v>
      </c>
      <c r="AC128" s="6" t="e">
        <f t="shared" si="42"/>
        <v>#DIV/0!</v>
      </c>
      <c r="AD128" s="6" t="e">
        <f t="shared" si="43"/>
        <v>#DIV/0!</v>
      </c>
    </row>
    <row r="129" spans="1:30" x14ac:dyDescent="0.3">
      <c r="A129" s="15"/>
      <c r="B129" s="16"/>
      <c r="C129" s="17"/>
      <c r="D129" s="10"/>
      <c r="E129" s="28"/>
      <c r="F129" s="27"/>
      <c r="G129" s="10"/>
      <c r="H129" s="10"/>
      <c r="I129" s="10">
        <f t="shared" si="22"/>
        <v>0.18</v>
      </c>
      <c r="J129" s="6" t="e">
        <f t="shared" si="23"/>
        <v>#DIV/0!</v>
      </c>
      <c r="K129" s="6">
        <f t="shared" si="24"/>
        <v>0</v>
      </c>
      <c r="L129" s="24">
        <f t="shared" si="25"/>
        <v>0</v>
      </c>
      <c r="M129" s="23">
        <f t="shared" si="26"/>
        <v>0</v>
      </c>
      <c r="N129" s="6">
        <f t="shared" si="27"/>
        <v>0</v>
      </c>
      <c r="O129" s="11" t="e">
        <f t="shared" si="28"/>
        <v>#DIV/0!</v>
      </c>
      <c r="P129" s="6">
        <f t="shared" si="29"/>
        <v>0</v>
      </c>
      <c r="Q129" s="14">
        <f t="shared" si="30"/>
        <v>0</v>
      </c>
      <c r="R129" s="14">
        <f t="shared" si="31"/>
        <v>0</v>
      </c>
      <c r="S129" s="14">
        <f t="shared" si="32"/>
        <v>0</v>
      </c>
      <c r="T129" s="6">
        <f t="shared" si="33"/>
        <v>0</v>
      </c>
      <c r="U129" s="6" t="e">
        <f t="shared" si="34"/>
        <v>#DIV/0!</v>
      </c>
      <c r="V129" s="6" t="e">
        <f t="shared" si="35"/>
        <v>#DIV/0!</v>
      </c>
      <c r="W129" s="6" t="e">
        <f t="shared" si="36"/>
        <v>#DIV/0!</v>
      </c>
      <c r="X129" s="6">
        <f t="shared" si="37"/>
        <v>0</v>
      </c>
      <c r="Y129" s="6" t="e">
        <f t="shared" si="38"/>
        <v>#DIV/0!</v>
      </c>
      <c r="Z129" s="6">
        <f t="shared" si="39"/>
        <v>0</v>
      </c>
      <c r="AA129" s="6" t="e">
        <f t="shared" si="40"/>
        <v>#DIV/0!</v>
      </c>
      <c r="AB129" s="6" t="e">
        <f t="shared" si="41"/>
        <v>#DIV/0!</v>
      </c>
      <c r="AC129" s="6" t="e">
        <f t="shared" si="42"/>
        <v>#DIV/0!</v>
      </c>
      <c r="AD129" s="6" t="e">
        <f t="shared" si="43"/>
        <v>#DIV/0!</v>
      </c>
    </row>
    <row r="130" spans="1:30" x14ac:dyDescent="0.3">
      <c r="A130" s="15"/>
      <c r="B130" s="16"/>
      <c r="C130" s="17"/>
      <c r="D130" s="10"/>
      <c r="E130" s="28"/>
      <c r="F130" s="27"/>
      <c r="G130" s="10"/>
      <c r="H130" s="10"/>
      <c r="I130" s="10">
        <f t="shared" ref="I130:I193" si="44">$AI$5</f>
        <v>0.18</v>
      </c>
      <c r="J130" s="6" t="e">
        <f t="shared" ref="J130:J193" si="45">100*H130/(C130*D130)</f>
        <v>#DIV/0!</v>
      </c>
      <c r="K130" s="6">
        <f t="shared" ref="K130:K193" si="46">D130/$AI$12+D130*E130/100</f>
        <v>0</v>
      </c>
      <c r="L130" s="24">
        <f t="shared" ref="L130:L193" si="47">IF(D130&gt;0,IFERROR(N130+P130+K130+$AI$9,0),0)</f>
        <v>0</v>
      </c>
      <c r="M130" s="23">
        <f t="shared" ref="M130:M193" si="48">IF(D130&gt;0,IFERROR((G130/C130)+P130+K130+$AI$9,0),0)</f>
        <v>0</v>
      </c>
      <c r="N130" s="6">
        <f t="shared" ref="N130:N193" si="49">IFERROR(IF(G130=0,(AD130),G130/C130),0)</f>
        <v>0</v>
      </c>
      <c r="O130" s="11" t="e">
        <f t="shared" ref="O130:O193" si="50">N130/D130</f>
        <v>#DIV/0!</v>
      </c>
      <c r="P130" s="6">
        <f t="shared" ref="P130:P193" si="51">IFERROR(R130/C130,0)</f>
        <v>0</v>
      </c>
      <c r="Q130" s="14">
        <f t="shared" ref="Q130:Q193" si="52">K130*C130+G130</f>
        <v>0</v>
      </c>
      <c r="R130" s="14">
        <f t="shared" ref="R130:R193" si="53">($AI$7*(C130*K130+G130))/$AI$8</f>
        <v>0</v>
      </c>
      <c r="S130" s="14">
        <f t="shared" ref="S130:S193" si="54">IFERROR(IF(G130=0,N130*C130,0),0)</f>
        <v>0</v>
      </c>
      <c r="T130" s="6">
        <f t="shared" ref="T130:T193" si="55">D130</f>
        <v>0</v>
      </c>
      <c r="U130" s="6" t="e">
        <f t="shared" ref="U130:U193" si="56">H130/C130</f>
        <v>#DIV/0!</v>
      </c>
      <c r="V130" s="6" t="e">
        <f t="shared" ref="V130:V193" si="57">T130-U130</f>
        <v>#DIV/0!</v>
      </c>
      <c r="W130" s="6" t="e">
        <f t="shared" ref="W130:W193" si="58">V130/(1-$AI$5)</f>
        <v>#DIV/0!</v>
      </c>
      <c r="X130" s="6">
        <f t="shared" ref="X130:X193" si="59">IF(F130="sim",W130*51.11/100,0)</f>
        <v>0</v>
      </c>
      <c r="Y130" s="6" t="e">
        <f t="shared" ref="Y130:Y193" si="60">W130-X130</f>
        <v>#DIV/0!</v>
      </c>
      <c r="Z130" s="6">
        <f t="shared" ref="Z130:Z193" si="61">IF(F130="sim",I130*(D130*0.551),I130*D130)</f>
        <v>0</v>
      </c>
      <c r="AA130" s="6" t="e">
        <f t="shared" ref="AA130:AA193" si="62">Y130*I130</f>
        <v>#DIV/0!</v>
      </c>
      <c r="AB130" s="6" t="e">
        <f t="shared" ref="AB130:AB193" si="63">IF(G130=0,AA130-U130,0)</f>
        <v>#DIV/0!</v>
      </c>
      <c r="AC130" s="6" t="e">
        <f t="shared" ref="AC130:AC193" si="64">IF(G130=0,Z130-U130,0)</f>
        <v>#DIV/0!</v>
      </c>
      <c r="AD130" s="6" t="e">
        <f t="shared" ref="AD130:AD193" si="65">IF($AI$3="Não",0,IF($AI$4="Base_Unica",AC130,AB130))</f>
        <v>#DIV/0!</v>
      </c>
    </row>
    <row r="131" spans="1:30" x14ac:dyDescent="0.3">
      <c r="A131" s="15"/>
      <c r="B131" s="16"/>
      <c r="C131" s="17"/>
      <c r="D131" s="10"/>
      <c r="E131" s="28"/>
      <c r="F131" s="27"/>
      <c r="G131" s="10"/>
      <c r="H131" s="10"/>
      <c r="I131" s="10">
        <f t="shared" si="44"/>
        <v>0.18</v>
      </c>
      <c r="J131" s="6" t="e">
        <f t="shared" si="45"/>
        <v>#DIV/0!</v>
      </c>
      <c r="K131" s="6">
        <f t="shared" si="46"/>
        <v>0</v>
      </c>
      <c r="L131" s="24">
        <f t="shared" si="47"/>
        <v>0</v>
      </c>
      <c r="M131" s="23">
        <f t="shared" si="48"/>
        <v>0</v>
      </c>
      <c r="N131" s="6">
        <f t="shared" si="49"/>
        <v>0</v>
      </c>
      <c r="O131" s="11" t="e">
        <f t="shared" si="50"/>
        <v>#DIV/0!</v>
      </c>
      <c r="P131" s="6">
        <f t="shared" si="51"/>
        <v>0</v>
      </c>
      <c r="Q131" s="14">
        <f t="shared" si="52"/>
        <v>0</v>
      </c>
      <c r="R131" s="14">
        <f t="shared" si="53"/>
        <v>0</v>
      </c>
      <c r="S131" s="14">
        <f t="shared" si="54"/>
        <v>0</v>
      </c>
      <c r="T131" s="6">
        <f t="shared" si="55"/>
        <v>0</v>
      </c>
      <c r="U131" s="6" t="e">
        <f t="shared" si="56"/>
        <v>#DIV/0!</v>
      </c>
      <c r="V131" s="6" t="e">
        <f t="shared" si="57"/>
        <v>#DIV/0!</v>
      </c>
      <c r="W131" s="6" t="e">
        <f t="shared" si="58"/>
        <v>#DIV/0!</v>
      </c>
      <c r="X131" s="6">
        <f t="shared" si="59"/>
        <v>0</v>
      </c>
      <c r="Y131" s="6" t="e">
        <f t="shared" si="60"/>
        <v>#DIV/0!</v>
      </c>
      <c r="Z131" s="6">
        <f t="shared" si="61"/>
        <v>0</v>
      </c>
      <c r="AA131" s="6" t="e">
        <f t="shared" si="62"/>
        <v>#DIV/0!</v>
      </c>
      <c r="AB131" s="6" t="e">
        <f t="shared" si="63"/>
        <v>#DIV/0!</v>
      </c>
      <c r="AC131" s="6" t="e">
        <f t="shared" si="64"/>
        <v>#DIV/0!</v>
      </c>
      <c r="AD131" s="6" t="e">
        <f t="shared" si="65"/>
        <v>#DIV/0!</v>
      </c>
    </row>
    <row r="132" spans="1:30" x14ac:dyDescent="0.3">
      <c r="A132" s="15"/>
      <c r="B132" s="16"/>
      <c r="C132" s="17"/>
      <c r="D132" s="10"/>
      <c r="E132" s="28"/>
      <c r="F132" s="27"/>
      <c r="G132" s="10"/>
      <c r="H132" s="10"/>
      <c r="I132" s="10">
        <f t="shared" si="44"/>
        <v>0.18</v>
      </c>
      <c r="J132" s="6" t="e">
        <f t="shared" si="45"/>
        <v>#DIV/0!</v>
      </c>
      <c r="K132" s="6">
        <f t="shared" si="46"/>
        <v>0</v>
      </c>
      <c r="L132" s="24">
        <f t="shared" si="47"/>
        <v>0</v>
      </c>
      <c r="M132" s="23">
        <f t="shared" si="48"/>
        <v>0</v>
      </c>
      <c r="N132" s="6">
        <f t="shared" si="49"/>
        <v>0</v>
      </c>
      <c r="O132" s="11" t="e">
        <f t="shared" si="50"/>
        <v>#DIV/0!</v>
      </c>
      <c r="P132" s="6">
        <f t="shared" si="51"/>
        <v>0</v>
      </c>
      <c r="Q132" s="14">
        <f t="shared" si="52"/>
        <v>0</v>
      </c>
      <c r="R132" s="14">
        <f t="shared" si="53"/>
        <v>0</v>
      </c>
      <c r="S132" s="14">
        <f t="shared" si="54"/>
        <v>0</v>
      </c>
      <c r="T132" s="6">
        <f t="shared" si="55"/>
        <v>0</v>
      </c>
      <c r="U132" s="6" t="e">
        <f t="shared" si="56"/>
        <v>#DIV/0!</v>
      </c>
      <c r="V132" s="6" t="e">
        <f t="shared" si="57"/>
        <v>#DIV/0!</v>
      </c>
      <c r="W132" s="6" t="e">
        <f t="shared" si="58"/>
        <v>#DIV/0!</v>
      </c>
      <c r="X132" s="6">
        <f t="shared" si="59"/>
        <v>0</v>
      </c>
      <c r="Y132" s="6" t="e">
        <f t="shared" si="60"/>
        <v>#DIV/0!</v>
      </c>
      <c r="Z132" s="6">
        <f t="shared" si="61"/>
        <v>0</v>
      </c>
      <c r="AA132" s="6" t="e">
        <f t="shared" si="62"/>
        <v>#DIV/0!</v>
      </c>
      <c r="AB132" s="6" t="e">
        <f t="shared" si="63"/>
        <v>#DIV/0!</v>
      </c>
      <c r="AC132" s="6" t="e">
        <f t="shared" si="64"/>
        <v>#DIV/0!</v>
      </c>
      <c r="AD132" s="6" t="e">
        <f t="shared" si="65"/>
        <v>#DIV/0!</v>
      </c>
    </row>
    <row r="133" spans="1:30" x14ac:dyDescent="0.3">
      <c r="A133" s="15"/>
      <c r="B133" s="16"/>
      <c r="C133" s="17"/>
      <c r="D133" s="25"/>
      <c r="E133" s="26"/>
      <c r="F133" s="18"/>
      <c r="G133" s="25"/>
      <c r="H133" s="25"/>
      <c r="I133" s="10">
        <f t="shared" si="44"/>
        <v>0.18</v>
      </c>
      <c r="J133" s="6" t="e">
        <f t="shared" si="45"/>
        <v>#DIV/0!</v>
      </c>
      <c r="K133" s="6">
        <f t="shared" si="46"/>
        <v>0</v>
      </c>
      <c r="L133" s="24">
        <f t="shared" si="47"/>
        <v>0</v>
      </c>
      <c r="M133" s="23">
        <f t="shared" si="48"/>
        <v>0</v>
      </c>
      <c r="N133" s="6">
        <f t="shared" si="49"/>
        <v>0</v>
      </c>
      <c r="O133" s="11" t="e">
        <f t="shared" si="50"/>
        <v>#DIV/0!</v>
      </c>
      <c r="P133" s="6">
        <f t="shared" si="51"/>
        <v>0</v>
      </c>
      <c r="Q133" s="14">
        <f t="shared" si="52"/>
        <v>0</v>
      </c>
      <c r="R133" s="14">
        <f t="shared" si="53"/>
        <v>0</v>
      </c>
      <c r="S133" s="14">
        <f t="shared" si="54"/>
        <v>0</v>
      </c>
      <c r="T133" s="6">
        <f t="shared" si="55"/>
        <v>0</v>
      </c>
      <c r="U133" s="6" t="e">
        <f t="shared" si="56"/>
        <v>#DIV/0!</v>
      </c>
      <c r="V133" s="6" t="e">
        <f t="shared" si="57"/>
        <v>#DIV/0!</v>
      </c>
      <c r="W133" s="6" t="e">
        <f t="shared" si="58"/>
        <v>#DIV/0!</v>
      </c>
      <c r="X133" s="6">
        <f t="shared" si="59"/>
        <v>0</v>
      </c>
      <c r="Y133" s="6" t="e">
        <f t="shared" si="60"/>
        <v>#DIV/0!</v>
      </c>
      <c r="Z133" s="6">
        <f t="shared" si="61"/>
        <v>0</v>
      </c>
      <c r="AA133" s="6" t="e">
        <f t="shared" si="62"/>
        <v>#DIV/0!</v>
      </c>
      <c r="AB133" s="6" t="e">
        <f t="shared" si="63"/>
        <v>#DIV/0!</v>
      </c>
      <c r="AC133" s="6" t="e">
        <f t="shared" si="64"/>
        <v>#DIV/0!</v>
      </c>
      <c r="AD133" s="6" t="e">
        <f t="shared" si="65"/>
        <v>#DIV/0!</v>
      </c>
    </row>
    <row r="134" spans="1:30" x14ac:dyDescent="0.3">
      <c r="A134" s="15"/>
      <c r="B134" s="16"/>
      <c r="C134" s="17"/>
      <c r="D134" s="25"/>
      <c r="E134" s="26"/>
      <c r="F134" s="18"/>
      <c r="G134" s="25"/>
      <c r="H134" s="25"/>
      <c r="I134" s="10">
        <f t="shared" si="44"/>
        <v>0.18</v>
      </c>
      <c r="J134" s="6" t="e">
        <f t="shared" si="45"/>
        <v>#DIV/0!</v>
      </c>
      <c r="K134" s="6">
        <f t="shared" si="46"/>
        <v>0</v>
      </c>
      <c r="L134" s="24">
        <f t="shared" si="47"/>
        <v>0</v>
      </c>
      <c r="M134" s="23">
        <f t="shared" si="48"/>
        <v>0</v>
      </c>
      <c r="N134" s="6">
        <f t="shared" si="49"/>
        <v>0</v>
      </c>
      <c r="O134" s="11" t="e">
        <f t="shared" si="50"/>
        <v>#DIV/0!</v>
      </c>
      <c r="P134" s="6">
        <f t="shared" si="51"/>
        <v>0</v>
      </c>
      <c r="Q134" s="14">
        <f t="shared" si="52"/>
        <v>0</v>
      </c>
      <c r="R134" s="14">
        <f t="shared" si="53"/>
        <v>0</v>
      </c>
      <c r="S134" s="14">
        <f t="shared" si="54"/>
        <v>0</v>
      </c>
      <c r="T134" s="6">
        <f t="shared" si="55"/>
        <v>0</v>
      </c>
      <c r="U134" s="6" t="e">
        <f t="shared" si="56"/>
        <v>#DIV/0!</v>
      </c>
      <c r="V134" s="6" t="e">
        <f t="shared" si="57"/>
        <v>#DIV/0!</v>
      </c>
      <c r="W134" s="6" t="e">
        <f t="shared" si="58"/>
        <v>#DIV/0!</v>
      </c>
      <c r="X134" s="6">
        <f t="shared" si="59"/>
        <v>0</v>
      </c>
      <c r="Y134" s="6" t="e">
        <f t="shared" si="60"/>
        <v>#DIV/0!</v>
      </c>
      <c r="Z134" s="6">
        <f t="shared" si="61"/>
        <v>0</v>
      </c>
      <c r="AA134" s="6" t="e">
        <f t="shared" si="62"/>
        <v>#DIV/0!</v>
      </c>
      <c r="AB134" s="6" t="e">
        <f t="shared" si="63"/>
        <v>#DIV/0!</v>
      </c>
      <c r="AC134" s="6" t="e">
        <f t="shared" si="64"/>
        <v>#DIV/0!</v>
      </c>
      <c r="AD134" s="6" t="e">
        <f t="shared" si="65"/>
        <v>#DIV/0!</v>
      </c>
    </row>
    <row r="135" spans="1:30" x14ac:dyDescent="0.3">
      <c r="A135" s="15"/>
      <c r="B135" s="16"/>
      <c r="C135" s="17"/>
      <c r="D135" s="25"/>
      <c r="E135" s="26"/>
      <c r="F135" s="18"/>
      <c r="G135" s="25"/>
      <c r="H135" s="25"/>
      <c r="I135" s="10">
        <f t="shared" si="44"/>
        <v>0.18</v>
      </c>
      <c r="J135" s="6" t="e">
        <f t="shared" si="45"/>
        <v>#DIV/0!</v>
      </c>
      <c r="K135" s="6">
        <f t="shared" si="46"/>
        <v>0</v>
      </c>
      <c r="L135" s="24">
        <f t="shared" si="47"/>
        <v>0</v>
      </c>
      <c r="M135" s="23">
        <f t="shared" si="48"/>
        <v>0</v>
      </c>
      <c r="N135" s="6">
        <f t="shared" si="49"/>
        <v>0</v>
      </c>
      <c r="O135" s="11" t="e">
        <f t="shared" si="50"/>
        <v>#DIV/0!</v>
      </c>
      <c r="P135" s="6">
        <f t="shared" si="51"/>
        <v>0</v>
      </c>
      <c r="Q135" s="14">
        <f t="shared" si="52"/>
        <v>0</v>
      </c>
      <c r="R135" s="14">
        <f t="shared" si="53"/>
        <v>0</v>
      </c>
      <c r="S135" s="14">
        <f t="shared" si="54"/>
        <v>0</v>
      </c>
      <c r="T135" s="6">
        <f t="shared" si="55"/>
        <v>0</v>
      </c>
      <c r="U135" s="6" t="e">
        <f t="shared" si="56"/>
        <v>#DIV/0!</v>
      </c>
      <c r="V135" s="6" t="e">
        <f t="shared" si="57"/>
        <v>#DIV/0!</v>
      </c>
      <c r="W135" s="6" t="e">
        <f t="shared" si="58"/>
        <v>#DIV/0!</v>
      </c>
      <c r="X135" s="6">
        <f t="shared" si="59"/>
        <v>0</v>
      </c>
      <c r="Y135" s="6" t="e">
        <f t="shared" si="60"/>
        <v>#DIV/0!</v>
      </c>
      <c r="Z135" s="6">
        <f t="shared" si="61"/>
        <v>0</v>
      </c>
      <c r="AA135" s="6" t="e">
        <f t="shared" si="62"/>
        <v>#DIV/0!</v>
      </c>
      <c r="AB135" s="6" t="e">
        <f t="shared" si="63"/>
        <v>#DIV/0!</v>
      </c>
      <c r="AC135" s="6" t="e">
        <f t="shared" si="64"/>
        <v>#DIV/0!</v>
      </c>
      <c r="AD135" s="6" t="e">
        <f t="shared" si="65"/>
        <v>#DIV/0!</v>
      </c>
    </row>
    <row r="136" spans="1:30" x14ac:dyDescent="0.3">
      <c r="A136" s="15"/>
      <c r="B136" s="16"/>
      <c r="C136" s="17"/>
      <c r="D136" s="25"/>
      <c r="E136" s="26"/>
      <c r="F136" s="18"/>
      <c r="G136" s="25"/>
      <c r="H136" s="25"/>
      <c r="I136" s="10">
        <f t="shared" si="44"/>
        <v>0.18</v>
      </c>
      <c r="J136" s="6" t="e">
        <f t="shared" si="45"/>
        <v>#DIV/0!</v>
      </c>
      <c r="K136" s="6">
        <f t="shared" si="46"/>
        <v>0</v>
      </c>
      <c r="L136" s="24">
        <f t="shared" si="47"/>
        <v>0</v>
      </c>
      <c r="M136" s="23">
        <f t="shared" si="48"/>
        <v>0</v>
      </c>
      <c r="N136" s="6">
        <f t="shared" si="49"/>
        <v>0</v>
      </c>
      <c r="O136" s="11" t="e">
        <f t="shared" si="50"/>
        <v>#DIV/0!</v>
      </c>
      <c r="P136" s="6">
        <f t="shared" si="51"/>
        <v>0</v>
      </c>
      <c r="Q136" s="14">
        <f t="shared" si="52"/>
        <v>0</v>
      </c>
      <c r="R136" s="14">
        <f t="shared" si="53"/>
        <v>0</v>
      </c>
      <c r="S136" s="14">
        <f t="shared" si="54"/>
        <v>0</v>
      </c>
      <c r="T136" s="6">
        <f t="shared" si="55"/>
        <v>0</v>
      </c>
      <c r="U136" s="6" t="e">
        <f t="shared" si="56"/>
        <v>#DIV/0!</v>
      </c>
      <c r="V136" s="6" t="e">
        <f t="shared" si="57"/>
        <v>#DIV/0!</v>
      </c>
      <c r="W136" s="6" t="e">
        <f t="shared" si="58"/>
        <v>#DIV/0!</v>
      </c>
      <c r="X136" s="6">
        <f t="shared" si="59"/>
        <v>0</v>
      </c>
      <c r="Y136" s="6" t="e">
        <f t="shared" si="60"/>
        <v>#DIV/0!</v>
      </c>
      <c r="Z136" s="6">
        <f t="shared" si="61"/>
        <v>0</v>
      </c>
      <c r="AA136" s="6" t="e">
        <f t="shared" si="62"/>
        <v>#DIV/0!</v>
      </c>
      <c r="AB136" s="6" t="e">
        <f t="shared" si="63"/>
        <v>#DIV/0!</v>
      </c>
      <c r="AC136" s="6" t="e">
        <f t="shared" si="64"/>
        <v>#DIV/0!</v>
      </c>
      <c r="AD136" s="6" t="e">
        <f t="shared" si="65"/>
        <v>#DIV/0!</v>
      </c>
    </row>
    <row r="137" spans="1:30" x14ac:dyDescent="0.3">
      <c r="A137" s="15"/>
      <c r="B137" s="16"/>
      <c r="C137" s="17"/>
      <c r="D137" s="25"/>
      <c r="E137" s="26"/>
      <c r="F137" s="18"/>
      <c r="G137" s="25"/>
      <c r="H137" s="25"/>
      <c r="I137" s="10">
        <f t="shared" si="44"/>
        <v>0.18</v>
      </c>
      <c r="J137" s="6" t="e">
        <f t="shared" si="45"/>
        <v>#DIV/0!</v>
      </c>
      <c r="K137" s="6">
        <f t="shared" si="46"/>
        <v>0</v>
      </c>
      <c r="L137" s="24">
        <f t="shared" si="47"/>
        <v>0</v>
      </c>
      <c r="M137" s="23">
        <f t="shared" si="48"/>
        <v>0</v>
      </c>
      <c r="N137" s="6">
        <f t="shared" si="49"/>
        <v>0</v>
      </c>
      <c r="O137" s="11" t="e">
        <f t="shared" si="50"/>
        <v>#DIV/0!</v>
      </c>
      <c r="P137" s="6">
        <f t="shared" si="51"/>
        <v>0</v>
      </c>
      <c r="Q137" s="14">
        <f t="shared" si="52"/>
        <v>0</v>
      </c>
      <c r="R137" s="14">
        <f t="shared" si="53"/>
        <v>0</v>
      </c>
      <c r="S137" s="14">
        <f t="shared" si="54"/>
        <v>0</v>
      </c>
      <c r="T137" s="6">
        <f t="shared" si="55"/>
        <v>0</v>
      </c>
      <c r="U137" s="6" t="e">
        <f t="shared" si="56"/>
        <v>#DIV/0!</v>
      </c>
      <c r="V137" s="6" t="e">
        <f t="shared" si="57"/>
        <v>#DIV/0!</v>
      </c>
      <c r="W137" s="6" t="e">
        <f t="shared" si="58"/>
        <v>#DIV/0!</v>
      </c>
      <c r="X137" s="6">
        <f t="shared" si="59"/>
        <v>0</v>
      </c>
      <c r="Y137" s="6" t="e">
        <f t="shared" si="60"/>
        <v>#DIV/0!</v>
      </c>
      <c r="Z137" s="6">
        <f t="shared" si="61"/>
        <v>0</v>
      </c>
      <c r="AA137" s="6" t="e">
        <f t="shared" si="62"/>
        <v>#DIV/0!</v>
      </c>
      <c r="AB137" s="6" t="e">
        <f t="shared" si="63"/>
        <v>#DIV/0!</v>
      </c>
      <c r="AC137" s="6" t="e">
        <f t="shared" si="64"/>
        <v>#DIV/0!</v>
      </c>
      <c r="AD137" s="6" t="e">
        <f t="shared" si="65"/>
        <v>#DIV/0!</v>
      </c>
    </row>
    <row r="138" spans="1:30" x14ac:dyDescent="0.3">
      <c r="A138" s="15"/>
      <c r="B138" s="16"/>
      <c r="C138" s="17"/>
      <c r="D138" s="25"/>
      <c r="E138" s="26"/>
      <c r="F138" s="18"/>
      <c r="G138" s="25"/>
      <c r="H138" s="25"/>
      <c r="I138" s="10">
        <f t="shared" si="44"/>
        <v>0.18</v>
      </c>
      <c r="J138" s="6" t="e">
        <f t="shared" si="45"/>
        <v>#DIV/0!</v>
      </c>
      <c r="K138" s="6">
        <f t="shared" si="46"/>
        <v>0</v>
      </c>
      <c r="L138" s="24">
        <f t="shared" si="47"/>
        <v>0</v>
      </c>
      <c r="M138" s="23">
        <f t="shared" si="48"/>
        <v>0</v>
      </c>
      <c r="N138" s="6">
        <f t="shared" si="49"/>
        <v>0</v>
      </c>
      <c r="O138" s="11" t="e">
        <f t="shared" si="50"/>
        <v>#DIV/0!</v>
      </c>
      <c r="P138" s="6">
        <f t="shared" si="51"/>
        <v>0</v>
      </c>
      <c r="Q138" s="14">
        <f t="shared" si="52"/>
        <v>0</v>
      </c>
      <c r="R138" s="14">
        <f t="shared" si="53"/>
        <v>0</v>
      </c>
      <c r="S138" s="14">
        <f t="shared" si="54"/>
        <v>0</v>
      </c>
      <c r="T138" s="6">
        <f t="shared" si="55"/>
        <v>0</v>
      </c>
      <c r="U138" s="6" t="e">
        <f t="shared" si="56"/>
        <v>#DIV/0!</v>
      </c>
      <c r="V138" s="6" t="e">
        <f t="shared" si="57"/>
        <v>#DIV/0!</v>
      </c>
      <c r="W138" s="6" t="e">
        <f t="shared" si="58"/>
        <v>#DIV/0!</v>
      </c>
      <c r="X138" s="6">
        <f t="shared" si="59"/>
        <v>0</v>
      </c>
      <c r="Y138" s="6" t="e">
        <f t="shared" si="60"/>
        <v>#DIV/0!</v>
      </c>
      <c r="Z138" s="6">
        <f t="shared" si="61"/>
        <v>0</v>
      </c>
      <c r="AA138" s="6" t="e">
        <f t="shared" si="62"/>
        <v>#DIV/0!</v>
      </c>
      <c r="AB138" s="6" t="e">
        <f t="shared" si="63"/>
        <v>#DIV/0!</v>
      </c>
      <c r="AC138" s="6" t="e">
        <f t="shared" si="64"/>
        <v>#DIV/0!</v>
      </c>
      <c r="AD138" s="6" t="e">
        <f t="shared" si="65"/>
        <v>#DIV/0!</v>
      </c>
    </row>
    <row r="139" spans="1:30" x14ac:dyDescent="0.3">
      <c r="A139" s="15"/>
      <c r="B139" s="16"/>
      <c r="C139" s="17"/>
      <c r="D139" s="25"/>
      <c r="E139" s="26"/>
      <c r="F139" s="18"/>
      <c r="G139" s="25"/>
      <c r="H139" s="25"/>
      <c r="I139" s="10">
        <f t="shared" si="44"/>
        <v>0.18</v>
      </c>
      <c r="J139" s="6" t="e">
        <f t="shared" si="45"/>
        <v>#DIV/0!</v>
      </c>
      <c r="K139" s="6">
        <f t="shared" si="46"/>
        <v>0</v>
      </c>
      <c r="L139" s="24">
        <f t="shared" si="47"/>
        <v>0</v>
      </c>
      <c r="M139" s="23">
        <f t="shared" si="48"/>
        <v>0</v>
      </c>
      <c r="N139" s="6">
        <f t="shared" si="49"/>
        <v>0</v>
      </c>
      <c r="O139" s="11" t="e">
        <f t="shared" si="50"/>
        <v>#DIV/0!</v>
      </c>
      <c r="P139" s="6">
        <f t="shared" si="51"/>
        <v>0</v>
      </c>
      <c r="Q139" s="14">
        <f t="shared" si="52"/>
        <v>0</v>
      </c>
      <c r="R139" s="14">
        <f t="shared" si="53"/>
        <v>0</v>
      </c>
      <c r="S139" s="14">
        <f t="shared" si="54"/>
        <v>0</v>
      </c>
      <c r="T139" s="6">
        <f t="shared" si="55"/>
        <v>0</v>
      </c>
      <c r="U139" s="6" t="e">
        <f t="shared" si="56"/>
        <v>#DIV/0!</v>
      </c>
      <c r="V139" s="6" t="e">
        <f t="shared" si="57"/>
        <v>#DIV/0!</v>
      </c>
      <c r="W139" s="6" t="e">
        <f t="shared" si="58"/>
        <v>#DIV/0!</v>
      </c>
      <c r="X139" s="6">
        <f t="shared" si="59"/>
        <v>0</v>
      </c>
      <c r="Y139" s="6" t="e">
        <f t="shared" si="60"/>
        <v>#DIV/0!</v>
      </c>
      <c r="Z139" s="6">
        <f t="shared" si="61"/>
        <v>0</v>
      </c>
      <c r="AA139" s="6" t="e">
        <f t="shared" si="62"/>
        <v>#DIV/0!</v>
      </c>
      <c r="AB139" s="6" t="e">
        <f t="shared" si="63"/>
        <v>#DIV/0!</v>
      </c>
      <c r="AC139" s="6" t="e">
        <f t="shared" si="64"/>
        <v>#DIV/0!</v>
      </c>
      <c r="AD139" s="6" t="e">
        <f t="shared" si="65"/>
        <v>#DIV/0!</v>
      </c>
    </row>
    <row r="140" spans="1:30" x14ac:dyDescent="0.3">
      <c r="A140" s="15"/>
      <c r="B140" s="16"/>
      <c r="C140" s="17"/>
      <c r="D140" s="25"/>
      <c r="E140" s="26"/>
      <c r="F140" s="18"/>
      <c r="G140" s="25"/>
      <c r="H140" s="25"/>
      <c r="I140" s="10">
        <f t="shared" si="44"/>
        <v>0.18</v>
      </c>
      <c r="J140" s="6" t="e">
        <f t="shared" si="45"/>
        <v>#DIV/0!</v>
      </c>
      <c r="K140" s="6">
        <f t="shared" si="46"/>
        <v>0</v>
      </c>
      <c r="L140" s="24">
        <f t="shared" si="47"/>
        <v>0</v>
      </c>
      <c r="M140" s="23">
        <f t="shared" si="48"/>
        <v>0</v>
      </c>
      <c r="N140" s="6">
        <f t="shared" si="49"/>
        <v>0</v>
      </c>
      <c r="O140" s="11" t="e">
        <f t="shared" si="50"/>
        <v>#DIV/0!</v>
      </c>
      <c r="P140" s="6">
        <f t="shared" si="51"/>
        <v>0</v>
      </c>
      <c r="Q140" s="14">
        <f t="shared" si="52"/>
        <v>0</v>
      </c>
      <c r="R140" s="14">
        <f t="shared" si="53"/>
        <v>0</v>
      </c>
      <c r="S140" s="14">
        <f t="shared" si="54"/>
        <v>0</v>
      </c>
      <c r="T140" s="6">
        <f t="shared" si="55"/>
        <v>0</v>
      </c>
      <c r="U140" s="6" t="e">
        <f t="shared" si="56"/>
        <v>#DIV/0!</v>
      </c>
      <c r="V140" s="6" t="e">
        <f t="shared" si="57"/>
        <v>#DIV/0!</v>
      </c>
      <c r="W140" s="6" t="e">
        <f t="shared" si="58"/>
        <v>#DIV/0!</v>
      </c>
      <c r="X140" s="6">
        <f t="shared" si="59"/>
        <v>0</v>
      </c>
      <c r="Y140" s="6" t="e">
        <f t="shared" si="60"/>
        <v>#DIV/0!</v>
      </c>
      <c r="Z140" s="6">
        <f t="shared" si="61"/>
        <v>0</v>
      </c>
      <c r="AA140" s="6" t="e">
        <f t="shared" si="62"/>
        <v>#DIV/0!</v>
      </c>
      <c r="AB140" s="6" t="e">
        <f t="shared" si="63"/>
        <v>#DIV/0!</v>
      </c>
      <c r="AC140" s="6" t="e">
        <f t="shared" si="64"/>
        <v>#DIV/0!</v>
      </c>
      <c r="AD140" s="6" t="e">
        <f t="shared" si="65"/>
        <v>#DIV/0!</v>
      </c>
    </row>
    <row r="141" spans="1:30" x14ac:dyDescent="0.3">
      <c r="A141" s="15"/>
      <c r="B141" s="16"/>
      <c r="C141" s="17"/>
      <c r="D141" s="25"/>
      <c r="E141" s="26"/>
      <c r="F141" s="18"/>
      <c r="G141" s="25"/>
      <c r="H141" s="25"/>
      <c r="I141" s="10">
        <f t="shared" si="44"/>
        <v>0.18</v>
      </c>
      <c r="J141" s="6" t="e">
        <f t="shared" si="45"/>
        <v>#DIV/0!</v>
      </c>
      <c r="K141" s="6">
        <f t="shared" si="46"/>
        <v>0</v>
      </c>
      <c r="L141" s="24">
        <f t="shared" si="47"/>
        <v>0</v>
      </c>
      <c r="M141" s="23">
        <f t="shared" si="48"/>
        <v>0</v>
      </c>
      <c r="N141" s="6">
        <f t="shared" si="49"/>
        <v>0</v>
      </c>
      <c r="O141" s="11" t="e">
        <f t="shared" si="50"/>
        <v>#DIV/0!</v>
      </c>
      <c r="P141" s="6">
        <f t="shared" si="51"/>
        <v>0</v>
      </c>
      <c r="Q141" s="14">
        <f t="shared" si="52"/>
        <v>0</v>
      </c>
      <c r="R141" s="14">
        <f t="shared" si="53"/>
        <v>0</v>
      </c>
      <c r="S141" s="14">
        <f t="shared" si="54"/>
        <v>0</v>
      </c>
      <c r="T141" s="6">
        <f t="shared" si="55"/>
        <v>0</v>
      </c>
      <c r="U141" s="6" t="e">
        <f t="shared" si="56"/>
        <v>#DIV/0!</v>
      </c>
      <c r="V141" s="6" t="e">
        <f t="shared" si="57"/>
        <v>#DIV/0!</v>
      </c>
      <c r="W141" s="6" t="e">
        <f t="shared" si="58"/>
        <v>#DIV/0!</v>
      </c>
      <c r="X141" s="6">
        <f t="shared" si="59"/>
        <v>0</v>
      </c>
      <c r="Y141" s="6" t="e">
        <f t="shared" si="60"/>
        <v>#DIV/0!</v>
      </c>
      <c r="Z141" s="6">
        <f t="shared" si="61"/>
        <v>0</v>
      </c>
      <c r="AA141" s="6" t="e">
        <f t="shared" si="62"/>
        <v>#DIV/0!</v>
      </c>
      <c r="AB141" s="6" t="e">
        <f t="shared" si="63"/>
        <v>#DIV/0!</v>
      </c>
      <c r="AC141" s="6" t="e">
        <f t="shared" si="64"/>
        <v>#DIV/0!</v>
      </c>
      <c r="AD141" s="6" t="e">
        <f t="shared" si="65"/>
        <v>#DIV/0!</v>
      </c>
    </row>
    <row r="142" spans="1:30" x14ac:dyDescent="0.3">
      <c r="A142" s="15"/>
      <c r="B142" s="16"/>
      <c r="C142" s="17"/>
      <c r="D142" s="25"/>
      <c r="E142" s="26"/>
      <c r="F142" s="18"/>
      <c r="G142" s="25"/>
      <c r="H142" s="25"/>
      <c r="I142" s="10">
        <f t="shared" si="44"/>
        <v>0.18</v>
      </c>
      <c r="J142" s="6" t="e">
        <f t="shared" si="45"/>
        <v>#DIV/0!</v>
      </c>
      <c r="K142" s="6">
        <f t="shared" si="46"/>
        <v>0</v>
      </c>
      <c r="L142" s="24">
        <f t="shared" si="47"/>
        <v>0</v>
      </c>
      <c r="M142" s="23">
        <f t="shared" si="48"/>
        <v>0</v>
      </c>
      <c r="N142" s="6">
        <f t="shared" si="49"/>
        <v>0</v>
      </c>
      <c r="O142" s="11" t="e">
        <f t="shared" si="50"/>
        <v>#DIV/0!</v>
      </c>
      <c r="P142" s="6">
        <f t="shared" si="51"/>
        <v>0</v>
      </c>
      <c r="Q142" s="14">
        <f t="shared" si="52"/>
        <v>0</v>
      </c>
      <c r="R142" s="14">
        <f t="shared" si="53"/>
        <v>0</v>
      </c>
      <c r="S142" s="14">
        <f t="shared" si="54"/>
        <v>0</v>
      </c>
      <c r="T142" s="6">
        <f t="shared" si="55"/>
        <v>0</v>
      </c>
      <c r="U142" s="6" t="e">
        <f t="shared" si="56"/>
        <v>#DIV/0!</v>
      </c>
      <c r="V142" s="6" t="e">
        <f t="shared" si="57"/>
        <v>#DIV/0!</v>
      </c>
      <c r="W142" s="6" t="e">
        <f t="shared" si="58"/>
        <v>#DIV/0!</v>
      </c>
      <c r="X142" s="6">
        <f t="shared" si="59"/>
        <v>0</v>
      </c>
      <c r="Y142" s="6" t="e">
        <f t="shared" si="60"/>
        <v>#DIV/0!</v>
      </c>
      <c r="Z142" s="6">
        <f t="shared" si="61"/>
        <v>0</v>
      </c>
      <c r="AA142" s="6" t="e">
        <f t="shared" si="62"/>
        <v>#DIV/0!</v>
      </c>
      <c r="AB142" s="6" t="e">
        <f t="shared" si="63"/>
        <v>#DIV/0!</v>
      </c>
      <c r="AC142" s="6" t="e">
        <f t="shared" si="64"/>
        <v>#DIV/0!</v>
      </c>
      <c r="AD142" s="6" t="e">
        <f t="shared" si="65"/>
        <v>#DIV/0!</v>
      </c>
    </row>
    <row r="143" spans="1:30" x14ac:dyDescent="0.3">
      <c r="A143" s="15"/>
      <c r="B143" s="16"/>
      <c r="C143" s="17"/>
      <c r="D143" s="25"/>
      <c r="E143" s="26"/>
      <c r="F143" s="18"/>
      <c r="G143" s="25"/>
      <c r="H143" s="25"/>
      <c r="I143" s="10">
        <f t="shared" si="44"/>
        <v>0.18</v>
      </c>
      <c r="J143" s="6" t="e">
        <f t="shared" si="45"/>
        <v>#DIV/0!</v>
      </c>
      <c r="K143" s="6">
        <f t="shared" si="46"/>
        <v>0</v>
      </c>
      <c r="L143" s="24">
        <f t="shared" si="47"/>
        <v>0</v>
      </c>
      <c r="M143" s="23">
        <f t="shared" si="48"/>
        <v>0</v>
      </c>
      <c r="N143" s="6">
        <f t="shared" si="49"/>
        <v>0</v>
      </c>
      <c r="O143" s="11" t="e">
        <f t="shared" si="50"/>
        <v>#DIV/0!</v>
      </c>
      <c r="P143" s="6">
        <f t="shared" si="51"/>
        <v>0</v>
      </c>
      <c r="Q143" s="14">
        <f t="shared" si="52"/>
        <v>0</v>
      </c>
      <c r="R143" s="14">
        <f t="shared" si="53"/>
        <v>0</v>
      </c>
      <c r="S143" s="14">
        <f t="shared" si="54"/>
        <v>0</v>
      </c>
      <c r="T143" s="6">
        <f t="shared" si="55"/>
        <v>0</v>
      </c>
      <c r="U143" s="6" t="e">
        <f t="shared" si="56"/>
        <v>#DIV/0!</v>
      </c>
      <c r="V143" s="6" t="e">
        <f t="shared" si="57"/>
        <v>#DIV/0!</v>
      </c>
      <c r="W143" s="6" t="e">
        <f t="shared" si="58"/>
        <v>#DIV/0!</v>
      </c>
      <c r="X143" s="6">
        <f t="shared" si="59"/>
        <v>0</v>
      </c>
      <c r="Y143" s="6" t="e">
        <f t="shared" si="60"/>
        <v>#DIV/0!</v>
      </c>
      <c r="Z143" s="6">
        <f t="shared" si="61"/>
        <v>0</v>
      </c>
      <c r="AA143" s="6" t="e">
        <f t="shared" si="62"/>
        <v>#DIV/0!</v>
      </c>
      <c r="AB143" s="6" t="e">
        <f t="shared" si="63"/>
        <v>#DIV/0!</v>
      </c>
      <c r="AC143" s="6" t="e">
        <f t="shared" si="64"/>
        <v>#DIV/0!</v>
      </c>
      <c r="AD143" s="6" t="e">
        <f t="shared" si="65"/>
        <v>#DIV/0!</v>
      </c>
    </row>
    <row r="144" spans="1:30" x14ac:dyDescent="0.3">
      <c r="A144" s="15"/>
      <c r="B144" s="16"/>
      <c r="C144" s="17"/>
      <c r="D144" s="25"/>
      <c r="E144" s="26"/>
      <c r="F144" s="18"/>
      <c r="G144" s="25"/>
      <c r="H144" s="25"/>
      <c r="I144" s="10">
        <f t="shared" si="44"/>
        <v>0.18</v>
      </c>
      <c r="J144" s="6" t="e">
        <f t="shared" si="45"/>
        <v>#DIV/0!</v>
      </c>
      <c r="K144" s="6">
        <f t="shared" si="46"/>
        <v>0</v>
      </c>
      <c r="L144" s="24">
        <f t="shared" si="47"/>
        <v>0</v>
      </c>
      <c r="M144" s="23">
        <f t="shared" si="48"/>
        <v>0</v>
      </c>
      <c r="N144" s="6">
        <f t="shared" si="49"/>
        <v>0</v>
      </c>
      <c r="O144" s="11" t="e">
        <f t="shared" si="50"/>
        <v>#DIV/0!</v>
      </c>
      <c r="P144" s="6">
        <f t="shared" si="51"/>
        <v>0</v>
      </c>
      <c r="Q144" s="14">
        <f t="shared" si="52"/>
        <v>0</v>
      </c>
      <c r="R144" s="14">
        <f t="shared" si="53"/>
        <v>0</v>
      </c>
      <c r="S144" s="14">
        <f t="shared" si="54"/>
        <v>0</v>
      </c>
      <c r="T144" s="6">
        <f t="shared" si="55"/>
        <v>0</v>
      </c>
      <c r="U144" s="6" t="e">
        <f t="shared" si="56"/>
        <v>#DIV/0!</v>
      </c>
      <c r="V144" s="6" t="e">
        <f t="shared" si="57"/>
        <v>#DIV/0!</v>
      </c>
      <c r="W144" s="6" t="e">
        <f t="shared" si="58"/>
        <v>#DIV/0!</v>
      </c>
      <c r="X144" s="6">
        <f t="shared" si="59"/>
        <v>0</v>
      </c>
      <c r="Y144" s="6" t="e">
        <f t="shared" si="60"/>
        <v>#DIV/0!</v>
      </c>
      <c r="Z144" s="6">
        <f t="shared" si="61"/>
        <v>0</v>
      </c>
      <c r="AA144" s="6" t="e">
        <f t="shared" si="62"/>
        <v>#DIV/0!</v>
      </c>
      <c r="AB144" s="6" t="e">
        <f t="shared" si="63"/>
        <v>#DIV/0!</v>
      </c>
      <c r="AC144" s="6" t="e">
        <f t="shared" si="64"/>
        <v>#DIV/0!</v>
      </c>
      <c r="AD144" s="6" t="e">
        <f t="shared" si="65"/>
        <v>#DIV/0!</v>
      </c>
    </row>
    <row r="145" spans="1:30" x14ac:dyDescent="0.3">
      <c r="A145" s="15"/>
      <c r="B145" s="16"/>
      <c r="C145" s="17"/>
      <c r="D145" s="25"/>
      <c r="E145" s="26"/>
      <c r="F145" s="18"/>
      <c r="G145" s="25"/>
      <c r="H145" s="25"/>
      <c r="I145" s="10">
        <f t="shared" si="44"/>
        <v>0.18</v>
      </c>
      <c r="J145" s="6" t="e">
        <f t="shared" si="45"/>
        <v>#DIV/0!</v>
      </c>
      <c r="K145" s="6">
        <f t="shared" si="46"/>
        <v>0</v>
      </c>
      <c r="L145" s="24">
        <f t="shared" si="47"/>
        <v>0</v>
      </c>
      <c r="M145" s="23">
        <f t="shared" si="48"/>
        <v>0</v>
      </c>
      <c r="N145" s="6">
        <f t="shared" si="49"/>
        <v>0</v>
      </c>
      <c r="O145" s="11" t="e">
        <f t="shared" si="50"/>
        <v>#DIV/0!</v>
      </c>
      <c r="P145" s="6">
        <f t="shared" si="51"/>
        <v>0</v>
      </c>
      <c r="Q145" s="14">
        <f t="shared" si="52"/>
        <v>0</v>
      </c>
      <c r="R145" s="14">
        <f t="shared" si="53"/>
        <v>0</v>
      </c>
      <c r="S145" s="14">
        <f t="shared" si="54"/>
        <v>0</v>
      </c>
      <c r="T145" s="6">
        <f t="shared" si="55"/>
        <v>0</v>
      </c>
      <c r="U145" s="6" t="e">
        <f t="shared" si="56"/>
        <v>#DIV/0!</v>
      </c>
      <c r="V145" s="6" t="e">
        <f t="shared" si="57"/>
        <v>#DIV/0!</v>
      </c>
      <c r="W145" s="6" t="e">
        <f t="shared" si="58"/>
        <v>#DIV/0!</v>
      </c>
      <c r="X145" s="6">
        <f t="shared" si="59"/>
        <v>0</v>
      </c>
      <c r="Y145" s="6" t="e">
        <f t="shared" si="60"/>
        <v>#DIV/0!</v>
      </c>
      <c r="Z145" s="6">
        <f t="shared" si="61"/>
        <v>0</v>
      </c>
      <c r="AA145" s="6" t="e">
        <f t="shared" si="62"/>
        <v>#DIV/0!</v>
      </c>
      <c r="AB145" s="6" t="e">
        <f t="shared" si="63"/>
        <v>#DIV/0!</v>
      </c>
      <c r="AC145" s="6" t="e">
        <f t="shared" si="64"/>
        <v>#DIV/0!</v>
      </c>
      <c r="AD145" s="6" t="e">
        <f t="shared" si="65"/>
        <v>#DIV/0!</v>
      </c>
    </row>
    <row r="146" spans="1:30" x14ac:dyDescent="0.3">
      <c r="A146" s="15"/>
      <c r="B146" s="16"/>
      <c r="C146" s="17"/>
      <c r="D146" s="25"/>
      <c r="E146" s="26"/>
      <c r="F146" s="18"/>
      <c r="G146" s="25"/>
      <c r="H146" s="25"/>
      <c r="I146" s="10">
        <f t="shared" si="44"/>
        <v>0.18</v>
      </c>
      <c r="J146" s="6" t="e">
        <f t="shared" si="45"/>
        <v>#DIV/0!</v>
      </c>
      <c r="K146" s="6">
        <f t="shared" si="46"/>
        <v>0</v>
      </c>
      <c r="L146" s="24">
        <f t="shared" si="47"/>
        <v>0</v>
      </c>
      <c r="M146" s="23">
        <f t="shared" si="48"/>
        <v>0</v>
      </c>
      <c r="N146" s="6">
        <f t="shared" si="49"/>
        <v>0</v>
      </c>
      <c r="O146" s="11" t="e">
        <f t="shared" si="50"/>
        <v>#DIV/0!</v>
      </c>
      <c r="P146" s="6">
        <f t="shared" si="51"/>
        <v>0</v>
      </c>
      <c r="Q146" s="14">
        <f t="shared" si="52"/>
        <v>0</v>
      </c>
      <c r="R146" s="14">
        <f t="shared" si="53"/>
        <v>0</v>
      </c>
      <c r="S146" s="14">
        <f t="shared" si="54"/>
        <v>0</v>
      </c>
      <c r="T146" s="6">
        <f t="shared" si="55"/>
        <v>0</v>
      </c>
      <c r="U146" s="6" t="e">
        <f t="shared" si="56"/>
        <v>#DIV/0!</v>
      </c>
      <c r="V146" s="6" t="e">
        <f t="shared" si="57"/>
        <v>#DIV/0!</v>
      </c>
      <c r="W146" s="6" t="e">
        <f t="shared" si="58"/>
        <v>#DIV/0!</v>
      </c>
      <c r="X146" s="6">
        <f t="shared" si="59"/>
        <v>0</v>
      </c>
      <c r="Y146" s="6" t="e">
        <f t="shared" si="60"/>
        <v>#DIV/0!</v>
      </c>
      <c r="Z146" s="6">
        <f t="shared" si="61"/>
        <v>0</v>
      </c>
      <c r="AA146" s="6" t="e">
        <f t="shared" si="62"/>
        <v>#DIV/0!</v>
      </c>
      <c r="AB146" s="6" t="e">
        <f t="shared" si="63"/>
        <v>#DIV/0!</v>
      </c>
      <c r="AC146" s="6" t="e">
        <f t="shared" si="64"/>
        <v>#DIV/0!</v>
      </c>
      <c r="AD146" s="6" t="e">
        <f t="shared" si="65"/>
        <v>#DIV/0!</v>
      </c>
    </row>
    <row r="147" spans="1:30" x14ac:dyDescent="0.3">
      <c r="A147" s="15"/>
      <c r="B147" s="16"/>
      <c r="C147" s="17"/>
      <c r="D147" s="25"/>
      <c r="E147" s="26"/>
      <c r="F147" s="18"/>
      <c r="G147" s="25"/>
      <c r="H147" s="25"/>
      <c r="I147" s="10">
        <f t="shared" si="44"/>
        <v>0.18</v>
      </c>
      <c r="J147" s="6" t="e">
        <f t="shared" si="45"/>
        <v>#DIV/0!</v>
      </c>
      <c r="K147" s="6">
        <f t="shared" si="46"/>
        <v>0</v>
      </c>
      <c r="L147" s="24">
        <f t="shared" si="47"/>
        <v>0</v>
      </c>
      <c r="M147" s="23">
        <f t="shared" si="48"/>
        <v>0</v>
      </c>
      <c r="N147" s="6">
        <f t="shared" si="49"/>
        <v>0</v>
      </c>
      <c r="O147" s="11" t="e">
        <f t="shared" si="50"/>
        <v>#DIV/0!</v>
      </c>
      <c r="P147" s="6">
        <f t="shared" si="51"/>
        <v>0</v>
      </c>
      <c r="Q147" s="14">
        <f t="shared" si="52"/>
        <v>0</v>
      </c>
      <c r="R147" s="14">
        <f t="shared" si="53"/>
        <v>0</v>
      </c>
      <c r="S147" s="14">
        <f t="shared" si="54"/>
        <v>0</v>
      </c>
      <c r="T147" s="6">
        <f t="shared" si="55"/>
        <v>0</v>
      </c>
      <c r="U147" s="6" t="e">
        <f t="shared" si="56"/>
        <v>#DIV/0!</v>
      </c>
      <c r="V147" s="6" t="e">
        <f t="shared" si="57"/>
        <v>#DIV/0!</v>
      </c>
      <c r="W147" s="6" t="e">
        <f t="shared" si="58"/>
        <v>#DIV/0!</v>
      </c>
      <c r="X147" s="6">
        <f t="shared" si="59"/>
        <v>0</v>
      </c>
      <c r="Y147" s="6" t="e">
        <f t="shared" si="60"/>
        <v>#DIV/0!</v>
      </c>
      <c r="Z147" s="6">
        <f t="shared" si="61"/>
        <v>0</v>
      </c>
      <c r="AA147" s="6" t="e">
        <f t="shared" si="62"/>
        <v>#DIV/0!</v>
      </c>
      <c r="AB147" s="6" t="e">
        <f t="shared" si="63"/>
        <v>#DIV/0!</v>
      </c>
      <c r="AC147" s="6" t="e">
        <f t="shared" si="64"/>
        <v>#DIV/0!</v>
      </c>
      <c r="AD147" s="6" t="e">
        <f t="shared" si="65"/>
        <v>#DIV/0!</v>
      </c>
    </row>
    <row r="148" spans="1:30" x14ac:dyDescent="0.3">
      <c r="A148" s="15"/>
      <c r="B148" s="16"/>
      <c r="C148" s="17"/>
      <c r="D148" s="25"/>
      <c r="E148" s="26"/>
      <c r="F148" s="18"/>
      <c r="G148" s="25"/>
      <c r="H148" s="25"/>
      <c r="I148" s="10">
        <f t="shared" si="44"/>
        <v>0.18</v>
      </c>
      <c r="J148" s="6" t="e">
        <f t="shared" si="45"/>
        <v>#DIV/0!</v>
      </c>
      <c r="K148" s="6">
        <f t="shared" si="46"/>
        <v>0</v>
      </c>
      <c r="L148" s="24">
        <f t="shared" si="47"/>
        <v>0</v>
      </c>
      <c r="M148" s="23">
        <f t="shared" si="48"/>
        <v>0</v>
      </c>
      <c r="N148" s="6">
        <f t="shared" si="49"/>
        <v>0</v>
      </c>
      <c r="O148" s="11" t="e">
        <f t="shared" si="50"/>
        <v>#DIV/0!</v>
      </c>
      <c r="P148" s="6">
        <f t="shared" si="51"/>
        <v>0</v>
      </c>
      <c r="Q148" s="14">
        <f t="shared" si="52"/>
        <v>0</v>
      </c>
      <c r="R148" s="14">
        <f t="shared" si="53"/>
        <v>0</v>
      </c>
      <c r="S148" s="14">
        <f t="shared" si="54"/>
        <v>0</v>
      </c>
      <c r="T148" s="6">
        <f t="shared" si="55"/>
        <v>0</v>
      </c>
      <c r="U148" s="6" t="e">
        <f t="shared" si="56"/>
        <v>#DIV/0!</v>
      </c>
      <c r="V148" s="6" t="e">
        <f t="shared" si="57"/>
        <v>#DIV/0!</v>
      </c>
      <c r="W148" s="6" t="e">
        <f t="shared" si="58"/>
        <v>#DIV/0!</v>
      </c>
      <c r="X148" s="6">
        <f t="shared" si="59"/>
        <v>0</v>
      </c>
      <c r="Y148" s="6" t="e">
        <f t="shared" si="60"/>
        <v>#DIV/0!</v>
      </c>
      <c r="Z148" s="6">
        <f t="shared" si="61"/>
        <v>0</v>
      </c>
      <c r="AA148" s="6" t="e">
        <f t="shared" si="62"/>
        <v>#DIV/0!</v>
      </c>
      <c r="AB148" s="6" t="e">
        <f t="shared" si="63"/>
        <v>#DIV/0!</v>
      </c>
      <c r="AC148" s="6" t="e">
        <f t="shared" si="64"/>
        <v>#DIV/0!</v>
      </c>
      <c r="AD148" s="6" t="e">
        <f t="shared" si="65"/>
        <v>#DIV/0!</v>
      </c>
    </row>
    <row r="149" spans="1:30" x14ac:dyDescent="0.3">
      <c r="A149" s="15"/>
      <c r="B149" s="16"/>
      <c r="C149" s="17"/>
      <c r="D149" s="25"/>
      <c r="E149" s="26"/>
      <c r="F149" s="18"/>
      <c r="G149" s="25"/>
      <c r="H149" s="25"/>
      <c r="I149" s="10">
        <f t="shared" si="44"/>
        <v>0.18</v>
      </c>
      <c r="J149" s="6" t="e">
        <f t="shared" si="45"/>
        <v>#DIV/0!</v>
      </c>
      <c r="K149" s="6">
        <f t="shared" si="46"/>
        <v>0</v>
      </c>
      <c r="L149" s="24">
        <f t="shared" si="47"/>
        <v>0</v>
      </c>
      <c r="M149" s="23">
        <f t="shared" si="48"/>
        <v>0</v>
      </c>
      <c r="N149" s="6">
        <f t="shared" si="49"/>
        <v>0</v>
      </c>
      <c r="O149" s="11" t="e">
        <f t="shared" si="50"/>
        <v>#DIV/0!</v>
      </c>
      <c r="P149" s="6">
        <f t="shared" si="51"/>
        <v>0</v>
      </c>
      <c r="Q149" s="14">
        <f t="shared" si="52"/>
        <v>0</v>
      </c>
      <c r="R149" s="14">
        <f t="shared" si="53"/>
        <v>0</v>
      </c>
      <c r="S149" s="14">
        <f t="shared" si="54"/>
        <v>0</v>
      </c>
      <c r="T149" s="6">
        <f t="shared" si="55"/>
        <v>0</v>
      </c>
      <c r="U149" s="6" t="e">
        <f t="shared" si="56"/>
        <v>#DIV/0!</v>
      </c>
      <c r="V149" s="6" t="e">
        <f t="shared" si="57"/>
        <v>#DIV/0!</v>
      </c>
      <c r="W149" s="6" t="e">
        <f t="shared" si="58"/>
        <v>#DIV/0!</v>
      </c>
      <c r="X149" s="6">
        <f t="shared" si="59"/>
        <v>0</v>
      </c>
      <c r="Y149" s="6" t="e">
        <f t="shared" si="60"/>
        <v>#DIV/0!</v>
      </c>
      <c r="Z149" s="6">
        <f t="shared" si="61"/>
        <v>0</v>
      </c>
      <c r="AA149" s="6" t="e">
        <f t="shared" si="62"/>
        <v>#DIV/0!</v>
      </c>
      <c r="AB149" s="6" t="e">
        <f t="shared" si="63"/>
        <v>#DIV/0!</v>
      </c>
      <c r="AC149" s="6" t="e">
        <f t="shared" si="64"/>
        <v>#DIV/0!</v>
      </c>
      <c r="AD149" s="6" t="e">
        <f t="shared" si="65"/>
        <v>#DIV/0!</v>
      </c>
    </row>
    <row r="150" spans="1:30" x14ac:dyDescent="0.3">
      <c r="A150" s="15"/>
      <c r="B150" s="16"/>
      <c r="C150" s="17"/>
      <c r="D150" s="25"/>
      <c r="E150" s="26"/>
      <c r="F150" s="18"/>
      <c r="G150" s="25"/>
      <c r="H150" s="25"/>
      <c r="I150" s="10">
        <f t="shared" si="44"/>
        <v>0.18</v>
      </c>
      <c r="J150" s="6" t="e">
        <f t="shared" si="45"/>
        <v>#DIV/0!</v>
      </c>
      <c r="K150" s="6">
        <f t="shared" si="46"/>
        <v>0</v>
      </c>
      <c r="L150" s="24">
        <f t="shared" si="47"/>
        <v>0</v>
      </c>
      <c r="M150" s="23">
        <f t="shared" si="48"/>
        <v>0</v>
      </c>
      <c r="N150" s="6">
        <f t="shared" si="49"/>
        <v>0</v>
      </c>
      <c r="O150" s="11" t="e">
        <f t="shared" si="50"/>
        <v>#DIV/0!</v>
      </c>
      <c r="P150" s="6">
        <f t="shared" si="51"/>
        <v>0</v>
      </c>
      <c r="Q150" s="14">
        <f t="shared" si="52"/>
        <v>0</v>
      </c>
      <c r="R150" s="14">
        <f t="shared" si="53"/>
        <v>0</v>
      </c>
      <c r="S150" s="14">
        <f t="shared" si="54"/>
        <v>0</v>
      </c>
      <c r="T150" s="6">
        <f t="shared" si="55"/>
        <v>0</v>
      </c>
      <c r="U150" s="6" t="e">
        <f t="shared" si="56"/>
        <v>#DIV/0!</v>
      </c>
      <c r="V150" s="6" t="e">
        <f t="shared" si="57"/>
        <v>#DIV/0!</v>
      </c>
      <c r="W150" s="6" t="e">
        <f t="shared" si="58"/>
        <v>#DIV/0!</v>
      </c>
      <c r="X150" s="6">
        <f t="shared" si="59"/>
        <v>0</v>
      </c>
      <c r="Y150" s="6" t="e">
        <f t="shared" si="60"/>
        <v>#DIV/0!</v>
      </c>
      <c r="Z150" s="6">
        <f t="shared" si="61"/>
        <v>0</v>
      </c>
      <c r="AA150" s="6" t="e">
        <f t="shared" si="62"/>
        <v>#DIV/0!</v>
      </c>
      <c r="AB150" s="6" t="e">
        <f t="shared" si="63"/>
        <v>#DIV/0!</v>
      </c>
      <c r="AC150" s="6" t="e">
        <f t="shared" si="64"/>
        <v>#DIV/0!</v>
      </c>
      <c r="AD150" s="6" t="e">
        <f t="shared" si="65"/>
        <v>#DIV/0!</v>
      </c>
    </row>
    <row r="151" spans="1:30" x14ac:dyDescent="0.3">
      <c r="A151" s="15"/>
      <c r="B151" s="16"/>
      <c r="C151" s="17"/>
      <c r="D151" s="25"/>
      <c r="E151" s="26"/>
      <c r="F151" s="18"/>
      <c r="G151" s="25"/>
      <c r="H151" s="25"/>
      <c r="I151" s="10">
        <f t="shared" si="44"/>
        <v>0.18</v>
      </c>
      <c r="J151" s="6" t="e">
        <f t="shared" si="45"/>
        <v>#DIV/0!</v>
      </c>
      <c r="K151" s="6">
        <f t="shared" si="46"/>
        <v>0</v>
      </c>
      <c r="L151" s="24">
        <f t="shared" si="47"/>
        <v>0</v>
      </c>
      <c r="M151" s="23">
        <f t="shared" si="48"/>
        <v>0</v>
      </c>
      <c r="N151" s="6">
        <f t="shared" si="49"/>
        <v>0</v>
      </c>
      <c r="O151" s="11" t="e">
        <f t="shared" si="50"/>
        <v>#DIV/0!</v>
      </c>
      <c r="P151" s="6">
        <f t="shared" si="51"/>
        <v>0</v>
      </c>
      <c r="Q151" s="14">
        <f t="shared" si="52"/>
        <v>0</v>
      </c>
      <c r="R151" s="14">
        <f t="shared" si="53"/>
        <v>0</v>
      </c>
      <c r="S151" s="14">
        <f t="shared" si="54"/>
        <v>0</v>
      </c>
      <c r="T151" s="6">
        <f t="shared" si="55"/>
        <v>0</v>
      </c>
      <c r="U151" s="6" t="e">
        <f t="shared" si="56"/>
        <v>#DIV/0!</v>
      </c>
      <c r="V151" s="6" t="e">
        <f t="shared" si="57"/>
        <v>#DIV/0!</v>
      </c>
      <c r="W151" s="6" t="e">
        <f t="shared" si="58"/>
        <v>#DIV/0!</v>
      </c>
      <c r="X151" s="6">
        <f t="shared" si="59"/>
        <v>0</v>
      </c>
      <c r="Y151" s="6" t="e">
        <f t="shared" si="60"/>
        <v>#DIV/0!</v>
      </c>
      <c r="Z151" s="6">
        <f t="shared" si="61"/>
        <v>0</v>
      </c>
      <c r="AA151" s="6" t="e">
        <f t="shared" si="62"/>
        <v>#DIV/0!</v>
      </c>
      <c r="AB151" s="6" t="e">
        <f t="shared" si="63"/>
        <v>#DIV/0!</v>
      </c>
      <c r="AC151" s="6" t="e">
        <f t="shared" si="64"/>
        <v>#DIV/0!</v>
      </c>
      <c r="AD151" s="6" t="e">
        <f t="shared" si="65"/>
        <v>#DIV/0!</v>
      </c>
    </row>
    <row r="152" spans="1:30" x14ac:dyDescent="0.3">
      <c r="A152" s="15"/>
      <c r="B152" s="16"/>
      <c r="C152" s="17"/>
      <c r="D152" s="25"/>
      <c r="E152" s="26"/>
      <c r="F152" s="18"/>
      <c r="G152" s="25"/>
      <c r="H152" s="25"/>
      <c r="I152" s="10">
        <f t="shared" si="44"/>
        <v>0.18</v>
      </c>
      <c r="J152" s="6" t="e">
        <f t="shared" si="45"/>
        <v>#DIV/0!</v>
      </c>
      <c r="K152" s="6">
        <f t="shared" si="46"/>
        <v>0</v>
      </c>
      <c r="L152" s="24">
        <f t="shared" si="47"/>
        <v>0</v>
      </c>
      <c r="M152" s="23">
        <f t="shared" si="48"/>
        <v>0</v>
      </c>
      <c r="N152" s="6">
        <f t="shared" si="49"/>
        <v>0</v>
      </c>
      <c r="O152" s="11" t="e">
        <f t="shared" si="50"/>
        <v>#DIV/0!</v>
      </c>
      <c r="P152" s="6">
        <f t="shared" si="51"/>
        <v>0</v>
      </c>
      <c r="Q152" s="14">
        <f t="shared" si="52"/>
        <v>0</v>
      </c>
      <c r="R152" s="14">
        <f t="shared" si="53"/>
        <v>0</v>
      </c>
      <c r="S152" s="14">
        <f t="shared" si="54"/>
        <v>0</v>
      </c>
      <c r="T152" s="6">
        <f t="shared" si="55"/>
        <v>0</v>
      </c>
      <c r="U152" s="6" t="e">
        <f t="shared" si="56"/>
        <v>#DIV/0!</v>
      </c>
      <c r="V152" s="6" t="e">
        <f t="shared" si="57"/>
        <v>#DIV/0!</v>
      </c>
      <c r="W152" s="6" t="e">
        <f t="shared" si="58"/>
        <v>#DIV/0!</v>
      </c>
      <c r="X152" s="6">
        <f t="shared" si="59"/>
        <v>0</v>
      </c>
      <c r="Y152" s="6" t="e">
        <f t="shared" si="60"/>
        <v>#DIV/0!</v>
      </c>
      <c r="Z152" s="6">
        <f t="shared" si="61"/>
        <v>0</v>
      </c>
      <c r="AA152" s="6" t="e">
        <f t="shared" si="62"/>
        <v>#DIV/0!</v>
      </c>
      <c r="AB152" s="6" t="e">
        <f t="shared" si="63"/>
        <v>#DIV/0!</v>
      </c>
      <c r="AC152" s="6" t="e">
        <f t="shared" si="64"/>
        <v>#DIV/0!</v>
      </c>
      <c r="AD152" s="6" t="e">
        <f t="shared" si="65"/>
        <v>#DIV/0!</v>
      </c>
    </row>
    <row r="153" spans="1:30" x14ac:dyDescent="0.3">
      <c r="A153" s="15"/>
      <c r="B153" s="16"/>
      <c r="C153" s="17"/>
      <c r="D153" s="25"/>
      <c r="E153" s="26"/>
      <c r="F153" s="18"/>
      <c r="G153" s="25"/>
      <c r="H153" s="25"/>
      <c r="I153" s="10">
        <f t="shared" si="44"/>
        <v>0.18</v>
      </c>
      <c r="J153" s="6" t="e">
        <f t="shared" si="45"/>
        <v>#DIV/0!</v>
      </c>
      <c r="K153" s="6">
        <f t="shared" si="46"/>
        <v>0</v>
      </c>
      <c r="L153" s="24">
        <f t="shared" si="47"/>
        <v>0</v>
      </c>
      <c r="M153" s="23">
        <f t="shared" si="48"/>
        <v>0</v>
      </c>
      <c r="N153" s="6">
        <f t="shared" si="49"/>
        <v>0</v>
      </c>
      <c r="O153" s="11" t="e">
        <f t="shared" si="50"/>
        <v>#DIV/0!</v>
      </c>
      <c r="P153" s="6">
        <f t="shared" si="51"/>
        <v>0</v>
      </c>
      <c r="Q153" s="14">
        <f t="shared" si="52"/>
        <v>0</v>
      </c>
      <c r="R153" s="14">
        <f t="shared" si="53"/>
        <v>0</v>
      </c>
      <c r="S153" s="14">
        <f t="shared" si="54"/>
        <v>0</v>
      </c>
      <c r="T153" s="6">
        <f t="shared" si="55"/>
        <v>0</v>
      </c>
      <c r="U153" s="6" t="e">
        <f t="shared" si="56"/>
        <v>#DIV/0!</v>
      </c>
      <c r="V153" s="6" t="e">
        <f t="shared" si="57"/>
        <v>#DIV/0!</v>
      </c>
      <c r="W153" s="6" t="e">
        <f t="shared" si="58"/>
        <v>#DIV/0!</v>
      </c>
      <c r="X153" s="6">
        <f t="shared" si="59"/>
        <v>0</v>
      </c>
      <c r="Y153" s="6" t="e">
        <f t="shared" si="60"/>
        <v>#DIV/0!</v>
      </c>
      <c r="Z153" s="6">
        <f t="shared" si="61"/>
        <v>0</v>
      </c>
      <c r="AA153" s="6" t="e">
        <f t="shared" si="62"/>
        <v>#DIV/0!</v>
      </c>
      <c r="AB153" s="6" t="e">
        <f t="shared" si="63"/>
        <v>#DIV/0!</v>
      </c>
      <c r="AC153" s="6" t="e">
        <f t="shared" si="64"/>
        <v>#DIV/0!</v>
      </c>
      <c r="AD153" s="6" t="e">
        <f t="shared" si="65"/>
        <v>#DIV/0!</v>
      </c>
    </row>
    <row r="154" spans="1:30" x14ac:dyDescent="0.3">
      <c r="A154" s="15"/>
      <c r="B154" s="16"/>
      <c r="C154" s="17"/>
      <c r="D154" s="25"/>
      <c r="E154" s="26"/>
      <c r="F154" s="18"/>
      <c r="G154" s="25"/>
      <c r="H154" s="25"/>
      <c r="I154" s="10">
        <f t="shared" si="44"/>
        <v>0.18</v>
      </c>
      <c r="J154" s="6" t="e">
        <f t="shared" si="45"/>
        <v>#DIV/0!</v>
      </c>
      <c r="K154" s="6">
        <f t="shared" si="46"/>
        <v>0</v>
      </c>
      <c r="L154" s="24">
        <f t="shared" si="47"/>
        <v>0</v>
      </c>
      <c r="M154" s="23">
        <f t="shared" si="48"/>
        <v>0</v>
      </c>
      <c r="N154" s="6">
        <f t="shared" si="49"/>
        <v>0</v>
      </c>
      <c r="O154" s="11" t="e">
        <f t="shared" si="50"/>
        <v>#DIV/0!</v>
      </c>
      <c r="P154" s="6">
        <f t="shared" si="51"/>
        <v>0</v>
      </c>
      <c r="Q154" s="14">
        <f t="shared" si="52"/>
        <v>0</v>
      </c>
      <c r="R154" s="14">
        <f t="shared" si="53"/>
        <v>0</v>
      </c>
      <c r="S154" s="14">
        <f t="shared" si="54"/>
        <v>0</v>
      </c>
      <c r="T154" s="6">
        <f t="shared" si="55"/>
        <v>0</v>
      </c>
      <c r="U154" s="6" t="e">
        <f t="shared" si="56"/>
        <v>#DIV/0!</v>
      </c>
      <c r="V154" s="6" t="e">
        <f t="shared" si="57"/>
        <v>#DIV/0!</v>
      </c>
      <c r="W154" s="6" t="e">
        <f t="shared" si="58"/>
        <v>#DIV/0!</v>
      </c>
      <c r="X154" s="6">
        <f t="shared" si="59"/>
        <v>0</v>
      </c>
      <c r="Y154" s="6" t="e">
        <f t="shared" si="60"/>
        <v>#DIV/0!</v>
      </c>
      <c r="Z154" s="6">
        <f t="shared" si="61"/>
        <v>0</v>
      </c>
      <c r="AA154" s="6" t="e">
        <f t="shared" si="62"/>
        <v>#DIV/0!</v>
      </c>
      <c r="AB154" s="6" t="e">
        <f t="shared" si="63"/>
        <v>#DIV/0!</v>
      </c>
      <c r="AC154" s="6" t="e">
        <f t="shared" si="64"/>
        <v>#DIV/0!</v>
      </c>
      <c r="AD154" s="6" t="e">
        <f t="shared" si="65"/>
        <v>#DIV/0!</v>
      </c>
    </row>
    <row r="155" spans="1:30" x14ac:dyDescent="0.3">
      <c r="A155" s="15"/>
      <c r="B155" s="16"/>
      <c r="C155" s="17"/>
      <c r="D155" s="25"/>
      <c r="E155" s="26"/>
      <c r="F155" s="18"/>
      <c r="G155" s="25"/>
      <c r="H155" s="25"/>
      <c r="I155" s="10">
        <f t="shared" si="44"/>
        <v>0.18</v>
      </c>
      <c r="J155" s="6" t="e">
        <f t="shared" si="45"/>
        <v>#DIV/0!</v>
      </c>
      <c r="K155" s="6">
        <f t="shared" si="46"/>
        <v>0</v>
      </c>
      <c r="L155" s="24">
        <f t="shared" si="47"/>
        <v>0</v>
      </c>
      <c r="M155" s="23">
        <f t="shared" si="48"/>
        <v>0</v>
      </c>
      <c r="N155" s="6">
        <f t="shared" si="49"/>
        <v>0</v>
      </c>
      <c r="O155" s="11" t="e">
        <f t="shared" si="50"/>
        <v>#DIV/0!</v>
      </c>
      <c r="P155" s="6">
        <f t="shared" si="51"/>
        <v>0</v>
      </c>
      <c r="Q155" s="14">
        <f t="shared" si="52"/>
        <v>0</v>
      </c>
      <c r="R155" s="14">
        <f t="shared" si="53"/>
        <v>0</v>
      </c>
      <c r="S155" s="14">
        <f t="shared" si="54"/>
        <v>0</v>
      </c>
      <c r="T155" s="6">
        <f t="shared" si="55"/>
        <v>0</v>
      </c>
      <c r="U155" s="6" t="e">
        <f t="shared" si="56"/>
        <v>#DIV/0!</v>
      </c>
      <c r="V155" s="6" t="e">
        <f t="shared" si="57"/>
        <v>#DIV/0!</v>
      </c>
      <c r="W155" s="6" t="e">
        <f t="shared" si="58"/>
        <v>#DIV/0!</v>
      </c>
      <c r="X155" s="6">
        <f t="shared" si="59"/>
        <v>0</v>
      </c>
      <c r="Y155" s="6" t="e">
        <f t="shared" si="60"/>
        <v>#DIV/0!</v>
      </c>
      <c r="Z155" s="6">
        <f t="shared" si="61"/>
        <v>0</v>
      </c>
      <c r="AA155" s="6" t="e">
        <f t="shared" si="62"/>
        <v>#DIV/0!</v>
      </c>
      <c r="AB155" s="6" t="e">
        <f t="shared" si="63"/>
        <v>#DIV/0!</v>
      </c>
      <c r="AC155" s="6" t="e">
        <f t="shared" si="64"/>
        <v>#DIV/0!</v>
      </c>
      <c r="AD155" s="6" t="e">
        <f t="shared" si="65"/>
        <v>#DIV/0!</v>
      </c>
    </row>
    <row r="156" spans="1:30" x14ac:dyDescent="0.3">
      <c r="A156" s="15"/>
      <c r="B156" s="16"/>
      <c r="C156" s="17"/>
      <c r="D156" s="25"/>
      <c r="E156" s="26"/>
      <c r="F156" s="18"/>
      <c r="G156" s="25"/>
      <c r="H156" s="25"/>
      <c r="I156" s="10">
        <f t="shared" si="44"/>
        <v>0.18</v>
      </c>
      <c r="J156" s="6" t="e">
        <f t="shared" si="45"/>
        <v>#DIV/0!</v>
      </c>
      <c r="K156" s="6">
        <f t="shared" si="46"/>
        <v>0</v>
      </c>
      <c r="L156" s="24">
        <f t="shared" si="47"/>
        <v>0</v>
      </c>
      <c r="M156" s="23">
        <f t="shared" si="48"/>
        <v>0</v>
      </c>
      <c r="N156" s="6">
        <f t="shared" si="49"/>
        <v>0</v>
      </c>
      <c r="O156" s="11" t="e">
        <f t="shared" si="50"/>
        <v>#DIV/0!</v>
      </c>
      <c r="P156" s="6">
        <f t="shared" si="51"/>
        <v>0</v>
      </c>
      <c r="Q156" s="14">
        <f t="shared" si="52"/>
        <v>0</v>
      </c>
      <c r="R156" s="14">
        <f t="shared" si="53"/>
        <v>0</v>
      </c>
      <c r="S156" s="14">
        <f t="shared" si="54"/>
        <v>0</v>
      </c>
      <c r="T156" s="6">
        <f t="shared" si="55"/>
        <v>0</v>
      </c>
      <c r="U156" s="6" t="e">
        <f t="shared" si="56"/>
        <v>#DIV/0!</v>
      </c>
      <c r="V156" s="6" t="e">
        <f t="shared" si="57"/>
        <v>#DIV/0!</v>
      </c>
      <c r="W156" s="6" t="e">
        <f t="shared" si="58"/>
        <v>#DIV/0!</v>
      </c>
      <c r="X156" s="6">
        <f t="shared" si="59"/>
        <v>0</v>
      </c>
      <c r="Y156" s="6" t="e">
        <f t="shared" si="60"/>
        <v>#DIV/0!</v>
      </c>
      <c r="Z156" s="6">
        <f t="shared" si="61"/>
        <v>0</v>
      </c>
      <c r="AA156" s="6" t="e">
        <f t="shared" si="62"/>
        <v>#DIV/0!</v>
      </c>
      <c r="AB156" s="6" t="e">
        <f t="shared" si="63"/>
        <v>#DIV/0!</v>
      </c>
      <c r="AC156" s="6" t="e">
        <f t="shared" si="64"/>
        <v>#DIV/0!</v>
      </c>
      <c r="AD156" s="6" t="e">
        <f t="shared" si="65"/>
        <v>#DIV/0!</v>
      </c>
    </row>
    <row r="157" spans="1:30" x14ac:dyDescent="0.3">
      <c r="A157" s="15"/>
      <c r="B157" s="16"/>
      <c r="C157" s="17"/>
      <c r="D157" s="25"/>
      <c r="E157" s="26"/>
      <c r="F157" s="18"/>
      <c r="G157" s="25"/>
      <c r="H157" s="25"/>
      <c r="I157" s="10">
        <f t="shared" si="44"/>
        <v>0.18</v>
      </c>
      <c r="J157" s="6" t="e">
        <f t="shared" si="45"/>
        <v>#DIV/0!</v>
      </c>
      <c r="K157" s="6">
        <f t="shared" si="46"/>
        <v>0</v>
      </c>
      <c r="L157" s="24">
        <f t="shared" si="47"/>
        <v>0</v>
      </c>
      <c r="M157" s="23">
        <f t="shared" si="48"/>
        <v>0</v>
      </c>
      <c r="N157" s="6">
        <f t="shared" si="49"/>
        <v>0</v>
      </c>
      <c r="O157" s="11" t="e">
        <f t="shared" si="50"/>
        <v>#DIV/0!</v>
      </c>
      <c r="P157" s="6">
        <f t="shared" si="51"/>
        <v>0</v>
      </c>
      <c r="Q157" s="14">
        <f t="shared" si="52"/>
        <v>0</v>
      </c>
      <c r="R157" s="14">
        <f t="shared" si="53"/>
        <v>0</v>
      </c>
      <c r="S157" s="14">
        <f t="shared" si="54"/>
        <v>0</v>
      </c>
      <c r="T157" s="6">
        <f t="shared" si="55"/>
        <v>0</v>
      </c>
      <c r="U157" s="6" t="e">
        <f t="shared" si="56"/>
        <v>#DIV/0!</v>
      </c>
      <c r="V157" s="6" t="e">
        <f t="shared" si="57"/>
        <v>#DIV/0!</v>
      </c>
      <c r="W157" s="6" t="e">
        <f t="shared" si="58"/>
        <v>#DIV/0!</v>
      </c>
      <c r="X157" s="6">
        <f t="shared" si="59"/>
        <v>0</v>
      </c>
      <c r="Y157" s="6" t="e">
        <f t="shared" si="60"/>
        <v>#DIV/0!</v>
      </c>
      <c r="Z157" s="6">
        <f t="shared" si="61"/>
        <v>0</v>
      </c>
      <c r="AA157" s="6" t="e">
        <f t="shared" si="62"/>
        <v>#DIV/0!</v>
      </c>
      <c r="AB157" s="6" t="e">
        <f t="shared" si="63"/>
        <v>#DIV/0!</v>
      </c>
      <c r="AC157" s="6" t="e">
        <f t="shared" si="64"/>
        <v>#DIV/0!</v>
      </c>
      <c r="AD157" s="6" t="e">
        <f t="shared" si="65"/>
        <v>#DIV/0!</v>
      </c>
    </row>
    <row r="158" spans="1:30" x14ac:dyDescent="0.3">
      <c r="A158" s="15"/>
      <c r="B158" s="16"/>
      <c r="C158" s="17"/>
      <c r="D158" s="25"/>
      <c r="E158" s="26"/>
      <c r="F158" s="18"/>
      <c r="G158" s="25"/>
      <c r="H158" s="25"/>
      <c r="I158" s="10">
        <f t="shared" si="44"/>
        <v>0.18</v>
      </c>
      <c r="J158" s="6" t="e">
        <f t="shared" si="45"/>
        <v>#DIV/0!</v>
      </c>
      <c r="K158" s="6">
        <f t="shared" si="46"/>
        <v>0</v>
      </c>
      <c r="L158" s="24">
        <f t="shared" si="47"/>
        <v>0</v>
      </c>
      <c r="M158" s="23">
        <f t="shared" si="48"/>
        <v>0</v>
      </c>
      <c r="N158" s="6">
        <f t="shared" si="49"/>
        <v>0</v>
      </c>
      <c r="O158" s="11" t="e">
        <f t="shared" si="50"/>
        <v>#DIV/0!</v>
      </c>
      <c r="P158" s="6">
        <f t="shared" si="51"/>
        <v>0</v>
      </c>
      <c r="Q158" s="14">
        <f t="shared" si="52"/>
        <v>0</v>
      </c>
      <c r="R158" s="14">
        <f t="shared" si="53"/>
        <v>0</v>
      </c>
      <c r="S158" s="14">
        <f t="shared" si="54"/>
        <v>0</v>
      </c>
      <c r="T158" s="6">
        <f t="shared" si="55"/>
        <v>0</v>
      </c>
      <c r="U158" s="6" t="e">
        <f t="shared" si="56"/>
        <v>#DIV/0!</v>
      </c>
      <c r="V158" s="6" t="e">
        <f t="shared" si="57"/>
        <v>#DIV/0!</v>
      </c>
      <c r="W158" s="6" t="e">
        <f t="shared" si="58"/>
        <v>#DIV/0!</v>
      </c>
      <c r="X158" s="6">
        <f t="shared" si="59"/>
        <v>0</v>
      </c>
      <c r="Y158" s="6" t="e">
        <f t="shared" si="60"/>
        <v>#DIV/0!</v>
      </c>
      <c r="Z158" s="6">
        <f t="shared" si="61"/>
        <v>0</v>
      </c>
      <c r="AA158" s="6" t="e">
        <f t="shared" si="62"/>
        <v>#DIV/0!</v>
      </c>
      <c r="AB158" s="6" t="e">
        <f t="shared" si="63"/>
        <v>#DIV/0!</v>
      </c>
      <c r="AC158" s="6" t="e">
        <f t="shared" si="64"/>
        <v>#DIV/0!</v>
      </c>
      <c r="AD158" s="6" t="e">
        <f t="shared" si="65"/>
        <v>#DIV/0!</v>
      </c>
    </row>
    <row r="159" spans="1:30" x14ac:dyDescent="0.3">
      <c r="A159" s="15"/>
      <c r="B159" s="16"/>
      <c r="C159" s="17"/>
      <c r="D159" s="25"/>
      <c r="E159" s="26"/>
      <c r="F159" s="18"/>
      <c r="G159" s="25"/>
      <c r="H159" s="25"/>
      <c r="I159" s="10">
        <f t="shared" si="44"/>
        <v>0.18</v>
      </c>
      <c r="J159" s="6" t="e">
        <f t="shared" si="45"/>
        <v>#DIV/0!</v>
      </c>
      <c r="K159" s="6">
        <f t="shared" si="46"/>
        <v>0</v>
      </c>
      <c r="L159" s="24">
        <f t="shared" si="47"/>
        <v>0</v>
      </c>
      <c r="M159" s="23">
        <f t="shared" si="48"/>
        <v>0</v>
      </c>
      <c r="N159" s="6">
        <f t="shared" si="49"/>
        <v>0</v>
      </c>
      <c r="O159" s="11" t="e">
        <f t="shared" si="50"/>
        <v>#DIV/0!</v>
      </c>
      <c r="P159" s="6">
        <f t="shared" si="51"/>
        <v>0</v>
      </c>
      <c r="Q159" s="14">
        <f t="shared" si="52"/>
        <v>0</v>
      </c>
      <c r="R159" s="14">
        <f t="shared" si="53"/>
        <v>0</v>
      </c>
      <c r="S159" s="14">
        <f t="shared" si="54"/>
        <v>0</v>
      </c>
      <c r="T159" s="6">
        <f t="shared" si="55"/>
        <v>0</v>
      </c>
      <c r="U159" s="6" t="e">
        <f t="shared" si="56"/>
        <v>#DIV/0!</v>
      </c>
      <c r="V159" s="6" t="e">
        <f t="shared" si="57"/>
        <v>#DIV/0!</v>
      </c>
      <c r="W159" s="6" t="e">
        <f t="shared" si="58"/>
        <v>#DIV/0!</v>
      </c>
      <c r="X159" s="6">
        <f t="shared" si="59"/>
        <v>0</v>
      </c>
      <c r="Y159" s="6" t="e">
        <f t="shared" si="60"/>
        <v>#DIV/0!</v>
      </c>
      <c r="Z159" s="6">
        <f t="shared" si="61"/>
        <v>0</v>
      </c>
      <c r="AA159" s="6" t="e">
        <f t="shared" si="62"/>
        <v>#DIV/0!</v>
      </c>
      <c r="AB159" s="6" t="e">
        <f t="shared" si="63"/>
        <v>#DIV/0!</v>
      </c>
      <c r="AC159" s="6" t="e">
        <f t="shared" si="64"/>
        <v>#DIV/0!</v>
      </c>
      <c r="AD159" s="6" t="e">
        <f t="shared" si="65"/>
        <v>#DIV/0!</v>
      </c>
    </row>
    <row r="160" spans="1:30" x14ac:dyDescent="0.3">
      <c r="A160" s="15"/>
      <c r="B160" s="16"/>
      <c r="C160" s="17"/>
      <c r="D160" s="25"/>
      <c r="E160" s="26"/>
      <c r="F160" s="18"/>
      <c r="G160" s="25"/>
      <c r="H160" s="25"/>
      <c r="I160" s="10">
        <f t="shared" si="44"/>
        <v>0.18</v>
      </c>
      <c r="J160" s="6" t="e">
        <f t="shared" si="45"/>
        <v>#DIV/0!</v>
      </c>
      <c r="K160" s="6">
        <f t="shared" si="46"/>
        <v>0</v>
      </c>
      <c r="L160" s="24">
        <f t="shared" si="47"/>
        <v>0</v>
      </c>
      <c r="M160" s="23">
        <f t="shared" si="48"/>
        <v>0</v>
      </c>
      <c r="N160" s="6">
        <f t="shared" si="49"/>
        <v>0</v>
      </c>
      <c r="O160" s="11" t="e">
        <f t="shared" si="50"/>
        <v>#DIV/0!</v>
      </c>
      <c r="P160" s="6">
        <f t="shared" si="51"/>
        <v>0</v>
      </c>
      <c r="Q160" s="14">
        <f t="shared" si="52"/>
        <v>0</v>
      </c>
      <c r="R160" s="14">
        <f t="shared" si="53"/>
        <v>0</v>
      </c>
      <c r="S160" s="14">
        <f t="shared" si="54"/>
        <v>0</v>
      </c>
      <c r="T160" s="6">
        <f t="shared" si="55"/>
        <v>0</v>
      </c>
      <c r="U160" s="6" t="e">
        <f t="shared" si="56"/>
        <v>#DIV/0!</v>
      </c>
      <c r="V160" s="6" t="e">
        <f t="shared" si="57"/>
        <v>#DIV/0!</v>
      </c>
      <c r="W160" s="6" t="e">
        <f t="shared" si="58"/>
        <v>#DIV/0!</v>
      </c>
      <c r="X160" s="6">
        <f t="shared" si="59"/>
        <v>0</v>
      </c>
      <c r="Y160" s="6" t="e">
        <f t="shared" si="60"/>
        <v>#DIV/0!</v>
      </c>
      <c r="Z160" s="6">
        <f t="shared" si="61"/>
        <v>0</v>
      </c>
      <c r="AA160" s="6" t="e">
        <f t="shared" si="62"/>
        <v>#DIV/0!</v>
      </c>
      <c r="AB160" s="6" t="e">
        <f t="shared" si="63"/>
        <v>#DIV/0!</v>
      </c>
      <c r="AC160" s="6" t="e">
        <f t="shared" si="64"/>
        <v>#DIV/0!</v>
      </c>
      <c r="AD160" s="6" t="e">
        <f t="shared" si="65"/>
        <v>#DIV/0!</v>
      </c>
    </row>
    <row r="161" spans="1:30" x14ac:dyDescent="0.3">
      <c r="A161" s="15"/>
      <c r="B161" s="16"/>
      <c r="C161" s="17"/>
      <c r="D161" s="25"/>
      <c r="E161" s="26"/>
      <c r="F161" s="18"/>
      <c r="G161" s="25"/>
      <c r="H161" s="25"/>
      <c r="I161" s="10">
        <f t="shared" si="44"/>
        <v>0.18</v>
      </c>
      <c r="J161" s="6" t="e">
        <f t="shared" si="45"/>
        <v>#DIV/0!</v>
      </c>
      <c r="K161" s="6">
        <f t="shared" si="46"/>
        <v>0</v>
      </c>
      <c r="L161" s="24">
        <f t="shared" si="47"/>
        <v>0</v>
      </c>
      <c r="M161" s="23">
        <f t="shared" si="48"/>
        <v>0</v>
      </c>
      <c r="N161" s="6">
        <f t="shared" si="49"/>
        <v>0</v>
      </c>
      <c r="O161" s="11" t="e">
        <f t="shared" si="50"/>
        <v>#DIV/0!</v>
      </c>
      <c r="P161" s="6">
        <f t="shared" si="51"/>
        <v>0</v>
      </c>
      <c r="Q161" s="14">
        <f t="shared" si="52"/>
        <v>0</v>
      </c>
      <c r="R161" s="14">
        <f t="shared" si="53"/>
        <v>0</v>
      </c>
      <c r="S161" s="14">
        <f t="shared" si="54"/>
        <v>0</v>
      </c>
      <c r="T161" s="6">
        <f t="shared" si="55"/>
        <v>0</v>
      </c>
      <c r="U161" s="6" t="e">
        <f t="shared" si="56"/>
        <v>#DIV/0!</v>
      </c>
      <c r="V161" s="6" t="e">
        <f t="shared" si="57"/>
        <v>#DIV/0!</v>
      </c>
      <c r="W161" s="6" t="e">
        <f t="shared" si="58"/>
        <v>#DIV/0!</v>
      </c>
      <c r="X161" s="6">
        <f t="shared" si="59"/>
        <v>0</v>
      </c>
      <c r="Y161" s="6" t="e">
        <f t="shared" si="60"/>
        <v>#DIV/0!</v>
      </c>
      <c r="Z161" s="6">
        <f t="shared" si="61"/>
        <v>0</v>
      </c>
      <c r="AA161" s="6" t="e">
        <f t="shared" si="62"/>
        <v>#DIV/0!</v>
      </c>
      <c r="AB161" s="6" t="e">
        <f t="shared" si="63"/>
        <v>#DIV/0!</v>
      </c>
      <c r="AC161" s="6" t="e">
        <f t="shared" si="64"/>
        <v>#DIV/0!</v>
      </c>
      <c r="AD161" s="6" t="e">
        <f t="shared" si="65"/>
        <v>#DIV/0!</v>
      </c>
    </row>
    <row r="162" spans="1:30" x14ac:dyDescent="0.3">
      <c r="A162" s="15"/>
      <c r="B162" s="16"/>
      <c r="C162" s="17"/>
      <c r="D162" s="25"/>
      <c r="E162" s="26"/>
      <c r="F162" s="18"/>
      <c r="G162" s="25"/>
      <c r="H162" s="25"/>
      <c r="I162" s="10">
        <f t="shared" si="44"/>
        <v>0.18</v>
      </c>
      <c r="J162" s="6" t="e">
        <f t="shared" si="45"/>
        <v>#DIV/0!</v>
      </c>
      <c r="K162" s="6">
        <f t="shared" si="46"/>
        <v>0</v>
      </c>
      <c r="L162" s="24">
        <f t="shared" si="47"/>
        <v>0</v>
      </c>
      <c r="M162" s="23">
        <f t="shared" si="48"/>
        <v>0</v>
      </c>
      <c r="N162" s="6">
        <f t="shared" si="49"/>
        <v>0</v>
      </c>
      <c r="O162" s="11" t="e">
        <f t="shared" si="50"/>
        <v>#DIV/0!</v>
      </c>
      <c r="P162" s="6">
        <f t="shared" si="51"/>
        <v>0</v>
      </c>
      <c r="Q162" s="14">
        <f t="shared" si="52"/>
        <v>0</v>
      </c>
      <c r="R162" s="14">
        <f t="shared" si="53"/>
        <v>0</v>
      </c>
      <c r="S162" s="14">
        <f t="shared" si="54"/>
        <v>0</v>
      </c>
      <c r="T162" s="6">
        <f t="shared" si="55"/>
        <v>0</v>
      </c>
      <c r="U162" s="6" t="e">
        <f t="shared" si="56"/>
        <v>#DIV/0!</v>
      </c>
      <c r="V162" s="6" t="e">
        <f t="shared" si="57"/>
        <v>#DIV/0!</v>
      </c>
      <c r="W162" s="6" t="e">
        <f t="shared" si="58"/>
        <v>#DIV/0!</v>
      </c>
      <c r="X162" s="6">
        <f t="shared" si="59"/>
        <v>0</v>
      </c>
      <c r="Y162" s="6" t="e">
        <f t="shared" si="60"/>
        <v>#DIV/0!</v>
      </c>
      <c r="Z162" s="6">
        <f t="shared" si="61"/>
        <v>0</v>
      </c>
      <c r="AA162" s="6" t="e">
        <f t="shared" si="62"/>
        <v>#DIV/0!</v>
      </c>
      <c r="AB162" s="6" t="e">
        <f t="shared" si="63"/>
        <v>#DIV/0!</v>
      </c>
      <c r="AC162" s="6" t="e">
        <f t="shared" si="64"/>
        <v>#DIV/0!</v>
      </c>
      <c r="AD162" s="6" t="e">
        <f t="shared" si="65"/>
        <v>#DIV/0!</v>
      </c>
    </row>
    <row r="163" spans="1:30" x14ac:dyDescent="0.3">
      <c r="A163" s="15"/>
      <c r="B163" s="16"/>
      <c r="C163" s="17"/>
      <c r="D163" s="25"/>
      <c r="E163" s="26"/>
      <c r="F163" s="18"/>
      <c r="G163" s="25"/>
      <c r="H163" s="25"/>
      <c r="I163" s="10">
        <f t="shared" si="44"/>
        <v>0.18</v>
      </c>
      <c r="J163" s="6" t="e">
        <f t="shared" si="45"/>
        <v>#DIV/0!</v>
      </c>
      <c r="K163" s="6">
        <f t="shared" si="46"/>
        <v>0</v>
      </c>
      <c r="L163" s="24">
        <f t="shared" si="47"/>
        <v>0</v>
      </c>
      <c r="M163" s="23">
        <f t="shared" si="48"/>
        <v>0</v>
      </c>
      <c r="N163" s="6">
        <f t="shared" si="49"/>
        <v>0</v>
      </c>
      <c r="O163" s="11" t="e">
        <f t="shared" si="50"/>
        <v>#DIV/0!</v>
      </c>
      <c r="P163" s="6">
        <f t="shared" si="51"/>
        <v>0</v>
      </c>
      <c r="Q163" s="14">
        <f t="shared" si="52"/>
        <v>0</v>
      </c>
      <c r="R163" s="14">
        <f t="shared" si="53"/>
        <v>0</v>
      </c>
      <c r="S163" s="14">
        <f t="shared" si="54"/>
        <v>0</v>
      </c>
      <c r="T163" s="6">
        <f t="shared" si="55"/>
        <v>0</v>
      </c>
      <c r="U163" s="6" t="e">
        <f t="shared" si="56"/>
        <v>#DIV/0!</v>
      </c>
      <c r="V163" s="6" t="e">
        <f t="shared" si="57"/>
        <v>#DIV/0!</v>
      </c>
      <c r="W163" s="6" t="e">
        <f t="shared" si="58"/>
        <v>#DIV/0!</v>
      </c>
      <c r="X163" s="6">
        <f t="shared" si="59"/>
        <v>0</v>
      </c>
      <c r="Y163" s="6" t="e">
        <f t="shared" si="60"/>
        <v>#DIV/0!</v>
      </c>
      <c r="Z163" s="6">
        <f t="shared" si="61"/>
        <v>0</v>
      </c>
      <c r="AA163" s="6" t="e">
        <f t="shared" si="62"/>
        <v>#DIV/0!</v>
      </c>
      <c r="AB163" s="6" t="e">
        <f t="shared" si="63"/>
        <v>#DIV/0!</v>
      </c>
      <c r="AC163" s="6" t="e">
        <f t="shared" si="64"/>
        <v>#DIV/0!</v>
      </c>
      <c r="AD163" s="6" t="e">
        <f t="shared" si="65"/>
        <v>#DIV/0!</v>
      </c>
    </row>
    <row r="164" spans="1:30" x14ac:dyDescent="0.3">
      <c r="A164" s="15"/>
      <c r="B164" s="16"/>
      <c r="C164" s="17"/>
      <c r="D164" s="25"/>
      <c r="E164" s="26"/>
      <c r="F164" s="18"/>
      <c r="G164" s="25"/>
      <c r="H164" s="25"/>
      <c r="I164" s="10">
        <f t="shared" si="44"/>
        <v>0.18</v>
      </c>
      <c r="J164" s="6" t="e">
        <f t="shared" si="45"/>
        <v>#DIV/0!</v>
      </c>
      <c r="K164" s="6">
        <f t="shared" si="46"/>
        <v>0</v>
      </c>
      <c r="L164" s="24">
        <f t="shared" si="47"/>
        <v>0</v>
      </c>
      <c r="M164" s="23">
        <f t="shared" si="48"/>
        <v>0</v>
      </c>
      <c r="N164" s="6">
        <f t="shared" si="49"/>
        <v>0</v>
      </c>
      <c r="O164" s="11" t="e">
        <f t="shared" si="50"/>
        <v>#DIV/0!</v>
      </c>
      <c r="P164" s="6">
        <f t="shared" si="51"/>
        <v>0</v>
      </c>
      <c r="Q164" s="14">
        <f t="shared" si="52"/>
        <v>0</v>
      </c>
      <c r="R164" s="14">
        <f t="shared" si="53"/>
        <v>0</v>
      </c>
      <c r="S164" s="14">
        <f t="shared" si="54"/>
        <v>0</v>
      </c>
      <c r="T164" s="6">
        <f t="shared" si="55"/>
        <v>0</v>
      </c>
      <c r="U164" s="6" t="e">
        <f t="shared" si="56"/>
        <v>#DIV/0!</v>
      </c>
      <c r="V164" s="6" t="e">
        <f t="shared" si="57"/>
        <v>#DIV/0!</v>
      </c>
      <c r="W164" s="6" t="e">
        <f t="shared" si="58"/>
        <v>#DIV/0!</v>
      </c>
      <c r="X164" s="6">
        <f t="shared" si="59"/>
        <v>0</v>
      </c>
      <c r="Y164" s="6" t="e">
        <f t="shared" si="60"/>
        <v>#DIV/0!</v>
      </c>
      <c r="Z164" s="6">
        <f t="shared" si="61"/>
        <v>0</v>
      </c>
      <c r="AA164" s="6" t="e">
        <f t="shared" si="62"/>
        <v>#DIV/0!</v>
      </c>
      <c r="AB164" s="6" t="e">
        <f t="shared" si="63"/>
        <v>#DIV/0!</v>
      </c>
      <c r="AC164" s="6" t="e">
        <f t="shared" si="64"/>
        <v>#DIV/0!</v>
      </c>
      <c r="AD164" s="6" t="e">
        <f t="shared" si="65"/>
        <v>#DIV/0!</v>
      </c>
    </row>
    <row r="165" spans="1:30" x14ac:dyDescent="0.3">
      <c r="A165" s="15"/>
      <c r="B165" s="16"/>
      <c r="C165" s="17"/>
      <c r="D165" s="25"/>
      <c r="E165" s="26"/>
      <c r="F165" s="18"/>
      <c r="G165" s="25"/>
      <c r="H165" s="25"/>
      <c r="I165" s="10">
        <f t="shared" si="44"/>
        <v>0.18</v>
      </c>
      <c r="J165" s="6" t="e">
        <f t="shared" si="45"/>
        <v>#DIV/0!</v>
      </c>
      <c r="K165" s="6">
        <f t="shared" si="46"/>
        <v>0</v>
      </c>
      <c r="L165" s="24">
        <f t="shared" si="47"/>
        <v>0</v>
      </c>
      <c r="M165" s="23">
        <f t="shared" si="48"/>
        <v>0</v>
      </c>
      <c r="N165" s="6">
        <f t="shared" si="49"/>
        <v>0</v>
      </c>
      <c r="O165" s="11" t="e">
        <f t="shared" si="50"/>
        <v>#DIV/0!</v>
      </c>
      <c r="P165" s="6">
        <f t="shared" si="51"/>
        <v>0</v>
      </c>
      <c r="Q165" s="14">
        <f t="shared" si="52"/>
        <v>0</v>
      </c>
      <c r="R165" s="14">
        <f t="shared" si="53"/>
        <v>0</v>
      </c>
      <c r="S165" s="14">
        <f t="shared" si="54"/>
        <v>0</v>
      </c>
      <c r="T165" s="6">
        <f t="shared" si="55"/>
        <v>0</v>
      </c>
      <c r="U165" s="6" t="e">
        <f t="shared" si="56"/>
        <v>#DIV/0!</v>
      </c>
      <c r="V165" s="6" t="e">
        <f t="shared" si="57"/>
        <v>#DIV/0!</v>
      </c>
      <c r="W165" s="6" t="e">
        <f t="shared" si="58"/>
        <v>#DIV/0!</v>
      </c>
      <c r="X165" s="6">
        <f t="shared" si="59"/>
        <v>0</v>
      </c>
      <c r="Y165" s="6" t="e">
        <f t="shared" si="60"/>
        <v>#DIV/0!</v>
      </c>
      <c r="Z165" s="6">
        <f t="shared" si="61"/>
        <v>0</v>
      </c>
      <c r="AA165" s="6" t="e">
        <f t="shared" si="62"/>
        <v>#DIV/0!</v>
      </c>
      <c r="AB165" s="6" t="e">
        <f t="shared" si="63"/>
        <v>#DIV/0!</v>
      </c>
      <c r="AC165" s="6" t="e">
        <f t="shared" si="64"/>
        <v>#DIV/0!</v>
      </c>
      <c r="AD165" s="6" t="e">
        <f t="shared" si="65"/>
        <v>#DIV/0!</v>
      </c>
    </row>
    <row r="166" spans="1:30" x14ac:dyDescent="0.3">
      <c r="A166" s="15"/>
      <c r="B166" s="16"/>
      <c r="C166" s="17"/>
      <c r="D166" s="25"/>
      <c r="E166" s="26"/>
      <c r="F166" s="18"/>
      <c r="G166" s="25"/>
      <c r="H166" s="25"/>
      <c r="I166" s="10">
        <f t="shared" si="44"/>
        <v>0.18</v>
      </c>
      <c r="J166" s="6" t="e">
        <f t="shared" si="45"/>
        <v>#DIV/0!</v>
      </c>
      <c r="K166" s="6">
        <f t="shared" si="46"/>
        <v>0</v>
      </c>
      <c r="L166" s="24">
        <f t="shared" si="47"/>
        <v>0</v>
      </c>
      <c r="M166" s="23">
        <f t="shared" si="48"/>
        <v>0</v>
      </c>
      <c r="N166" s="6">
        <f t="shared" si="49"/>
        <v>0</v>
      </c>
      <c r="O166" s="11" t="e">
        <f t="shared" si="50"/>
        <v>#DIV/0!</v>
      </c>
      <c r="P166" s="6">
        <f t="shared" si="51"/>
        <v>0</v>
      </c>
      <c r="Q166" s="14">
        <f t="shared" si="52"/>
        <v>0</v>
      </c>
      <c r="R166" s="14">
        <f t="shared" si="53"/>
        <v>0</v>
      </c>
      <c r="S166" s="14">
        <f t="shared" si="54"/>
        <v>0</v>
      </c>
      <c r="T166" s="6">
        <f t="shared" si="55"/>
        <v>0</v>
      </c>
      <c r="U166" s="6" t="e">
        <f t="shared" si="56"/>
        <v>#DIV/0!</v>
      </c>
      <c r="V166" s="6" t="e">
        <f t="shared" si="57"/>
        <v>#DIV/0!</v>
      </c>
      <c r="W166" s="6" t="e">
        <f t="shared" si="58"/>
        <v>#DIV/0!</v>
      </c>
      <c r="X166" s="6">
        <f t="shared" si="59"/>
        <v>0</v>
      </c>
      <c r="Y166" s="6" t="e">
        <f t="shared" si="60"/>
        <v>#DIV/0!</v>
      </c>
      <c r="Z166" s="6">
        <f t="shared" si="61"/>
        <v>0</v>
      </c>
      <c r="AA166" s="6" t="e">
        <f t="shared" si="62"/>
        <v>#DIV/0!</v>
      </c>
      <c r="AB166" s="6" t="e">
        <f t="shared" si="63"/>
        <v>#DIV/0!</v>
      </c>
      <c r="AC166" s="6" t="e">
        <f t="shared" si="64"/>
        <v>#DIV/0!</v>
      </c>
      <c r="AD166" s="6" t="e">
        <f t="shared" si="65"/>
        <v>#DIV/0!</v>
      </c>
    </row>
    <row r="167" spans="1:30" x14ac:dyDescent="0.3">
      <c r="A167" s="15"/>
      <c r="B167" s="16"/>
      <c r="C167" s="17"/>
      <c r="D167" s="25"/>
      <c r="E167" s="26"/>
      <c r="F167" s="18"/>
      <c r="G167" s="25"/>
      <c r="H167" s="25"/>
      <c r="I167" s="10">
        <f t="shared" si="44"/>
        <v>0.18</v>
      </c>
      <c r="J167" s="6" t="e">
        <f t="shared" si="45"/>
        <v>#DIV/0!</v>
      </c>
      <c r="K167" s="6">
        <f t="shared" si="46"/>
        <v>0</v>
      </c>
      <c r="L167" s="24">
        <f t="shared" si="47"/>
        <v>0</v>
      </c>
      <c r="M167" s="23">
        <f t="shared" si="48"/>
        <v>0</v>
      </c>
      <c r="N167" s="6">
        <f t="shared" si="49"/>
        <v>0</v>
      </c>
      <c r="O167" s="11" t="e">
        <f t="shared" si="50"/>
        <v>#DIV/0!</v>
      </c>
      <c r="P167" s="6">
        <f t="shared" si="51"/>
        <v>0</v>
      </c>
      <c r="Q167" s="14">
        <f t="shared" si="52"/>
        <v>0</v>
      </c>
      <c r="R167" s="14">
        <f t="shared" si="53"/>
        <v>0</v>
      </c>
      <c r="S167" s="14">
        <f t="shared" si="54"/>
        <v>0</v>
      </c>
      <c r="T167" s="6">
        <f t="shared" si="55"/>
        <v>0</v>
      </c>
      <c r="U167" s="6" t="e">
        <f t="shared" si="56"/>
        <v>#DIV/0!</v>
      </c>
      <c r="V167" s="6" t="e">
        <f t="shared" si="57"/>
        <v>#DIV/0!</v>
      </c>
      <c r="W167" s="6" t="e">
        <f t="shared" si="58"/>
        <v>#DIV/0!</v>
      </c>
      <c r="X167" s="6">
        <f t="shared" si="59"/>
        <v>0</v>
      </c>
      <c r="Y167" s="6" t="e">
        <f t="shared" si="60"/>
        <v>#DIV/0!</v>
      </c>
      <c r="Z167" s="6">
        <f t="shared" si="61"/>
        <v>0</v>
      </c>
      <c r="AA167" s="6" t="e">
        <f t="shared" si="62"/>
        <v>#DIV/0!</v>
      </c>
      <c r="AB167" s="6" t="e">
        <f t="shared" si="63"/>
        <v>#DIV/0!</v>
      </c>
      <c r="AC167" s="6" t="e">
        <f t="shared" si="64"/>
        <v>#DIV/0!</v>
      </c>
      <c r="AD167" s="6" t="e">
        <f t="shared" si="65"/>
        <v>#DIV/0!</v>
      </c>
    </row>
    <row r="168" spans="1:30" x14ac:dyDescent="0.3">
      <c r="A168" s="15"/>
      <c r="B168" s="16"/>
      <c r="C168" s="17"/>
      <c r="D168" s="25"/>
      <c r="E168" s="26"/>
      <c r="F168" s="18"/>
      <c r="G168" s="25"/>
      <c r="H168" s="25"/>
      <c r="I168" s="10">
        <f t="shared" si="44"/>
        <v>0.18</v>
      </c>
      <c r="J168" s="6" t="e">
        <f t="shared" si="45"/>
        <v>#DIV/0!</v>
      </c>
      <c r="K168" s="6">
        <f t="shared" si="46"/>
        <v>0</v>
      </c>
      <c r="L168" s="24">
        <f t="shared" si="47"/>
        <v>0</v>
      </c>
      <c r="M168" s="23">
        <f t="shared" si="48"/>
        <v>0</v>
      </c>
      <c r="N168" s="6">
        <f t="shared" si="49"/>
        <v>0</v>
      </c>
      <c r="O168" s="11" t="e">
        <f t="shared" si="50"/>
        <v>#DIV/0!</v>
      </c>
      <c r="P168" s="6">
        <f t="shared" si="51"/>
        <v>0</v>
      </c>
      <c r="Q168" s="14">
        <f t="shared" si="52"/>
        <v>0</v>
      </c>
      <c r="R168" s="14">
        <f t="shared" si="53"/>
        <v>0</v>
      </c>
      <c r="S168" s="14">
        <f t="shared" si="54"/>
        <v>0</v>
      </c>
      <c r="T168" s="6">
        <f t="shared" si="55"/>
        <v>0</v>
      </c>
      <c r="U168" s="6" t="e">
        <f t="shared" si="56"/>
        <v>#DIV/0!</v>
      </c>
      <c r="V168" s="6" t="e">
        <f t="shared" si="57"/>
        <v>#DIV/0!</v>
      </c>
      <c r="W168" s="6" t="e">
        <f t="shared" si="58"/>
        <v>#DIV/0!</v>
      </c>
      <c r="X168" s="6">
        <f t="shared" si="59"/>
        <v>0</v>
      </c>
      <c r="Y168" s="6" t="e">
        <f t="shared" si="60"/>
        <v>#DIV/0!</v>
      </c>
      <c r="Z168" s="6">
        <f t="shared" si="61"/>
        <v>0</v>
      </c>
      <c r="AA168" s="6" t="e">
        <f t="shared" si="62"/>
        <v>#DIV/0!</v>
      </c>
      <c r="AB168" s="6" t="e">
        <f t="shared" si="63"/>
        <v>#DIV/0!</v>
      </c>
      <c r="AC168" s="6" t="e">
        <f t="shared" si="64"/>
        <v>#DIV/0!</v>
      </c>
      <c r="AD168" s="6" t="e">
        <f t="shared" si="65"/>
        <v>#DIV/0!</v>
      </c>
    </row>
    <row r="169" spans="1:30" x14ac:dyDescent="0.3">
      <c r="A169" s="15"/>
      <c r="B169" s="16"/>
      <c r="C169" s="17"/>
      <c r="D169" s="25"/>
      <c r="E169" s="26"/>
      <c r="F169" s="18"/>
      <c r="G169" s="25"/>
      <c r="H169" s="25"/>
      <c r="I169" s="10">
        <f t="shared" si="44"/>
        <v>0.18</v>
      </c>
      <c r="J169" s="6" t="e">
        <f t="shared" si="45"/>
        <v>#DIV/0!</v>
      </c>
      <c r="K169" s="6">
        <f t="shared" si="46"/>
        <v>0</v>
      </c>
      <c r="L169" s="24">
        <f t="shared" si="47"/>
        <v>0</v>
      </c>
      <c r="M169" s="23">
        <f t="shared" si="48"/>
        <v>0</v>
      </c>
      <c r="N169" s="6">
        <f t="shared" si="49"/>
        <v>0</v>
      </c>
      <c r="O169" s="11" t="e">
        <f t="shared" si="50"/>
        <v>#DIV/0!</v>
      </c>
      <c r="P169" s="6">
        <f t="shared" si="51"/>
        <v>0</v>
      </c>
      <c r="Q169" s="14">
        <f t="shared" si="52"/>
        <v>0</v>
      </c>
      <c r="R169" s="14">
        <f t="shared" si="53"/>
        <v>0</v>
      </c>
      <c r="S169" s="14">
        <f t="shared" si="54"/>
        <v>0</v>
      </c>
      <c r="T169" s="6">
        <f t="shared" si="55"/>
        <v>0</v>
      </c>
      <c r="U169" s="6" t="e">
        <f t="shared" si="56"/>
        <v>#DIV/0!</v>
      </c>
      <c r="V169" s="6" t="e">
        <f t="shared" si="57"/>
        <v>#DIV/0!</v>
      </c>
      <c r="W169" s="6" t="e">
        <f t="shared" si="58"/>
        <v>#DIV/0!</v>
      </c>
      <c r="X169" s="6">
        <f t="shared" si="59"/>
        <v>0</v>
      </c>
      <c r="Y169" s="6" t="e">
        <f t="shared" si="60"/>
        <v>#DIV/0!</v>
      </c>
      <c r="Z169" s="6">
        <f t="shared" si="61"/>
        <v>0</v>
      </c>
      <c r="AA169" s="6" t="e">
        <f t="shared" si="62"/>
        <v>#DIV/0!</v>
      </c>
      <c r="AB169" s="6" t="e">
        <f t="shared" si="63"/>
        <v>#DIV/0!</v>
      </c>
      <c r="AC169" s="6" t="e">
        <f t="shared" si="64"/>
        <v>#DIV/0!</v>
      </c>
      <c r="AD169" s="6" t="e">
        <f t="shared" si="65"/>
        <v>#DIV/0!</v>
      </c>
    </row>
    <row r="170" spans="1:30" x14ac:dyDescent="0.3">
      <c r="A170" s="15"/>
      <c r="B170" s="16"/>
      <c r="C170" s="17"/>
      <c r="D170" s="25"/>
      <c r="E170" s="26"/>
      <c r="F170" s="18"/>
      <c r="G170" s="25"/>
      <c r="H170" s="25"/>
      <c r="I170" s="10">
        <f t="shared" si="44"/>
        <v>0.18</v>
      </c>
      <c r="J170" s="6" t="e">
        <f t="shared" si="45"/>
        <v>#DIV/0!</v>
      </c>
      <c r="K170" s="6">
        <f t="shared" si="46"/>
        <v>0</v>
      </c>
      <c r="L170" s="24">
        <f t="shared" si="47"/>
        <v>0</v>
      </c>
      <c r="M170" s="23">
        <f t="shared" si="48"/>
        <v>0</v>
      </c>
      <c r="N170" s="6">
        <f t="shared" si="49"/>
        <v>0</v>
      </c>
      <c r="O170" s="11" t="e">
        <f t="shared" si="50"/>
        <v>#DIV/0!</v>
      </c>
      <c r="P170" s="6">
        <f t="shared" si="51"/>
        <v>0</v>
      </c>
      <c r="Q170" s="14">
        <f t="shared" si="52"/>
        <v>0</v>
      </c>
      <c r="R170" s="14">
        <f t="shared" si="53"/>
        <v>0</v>
      </c>
      <c r="S170" s="14">
        <f t="shared" si="54"/>
        <v>0</v>
      </c>
      <c r="T170" s="6">
        <f t="shared" si="55"/>
        <v>0</v>
      </c>
      <c r="U170" s="6" t="e">
        <f t="shared" si="56"/>
        <v>#DIV/0!</v>
      </c>
      <c r="V170" s="6" t="e">
        <f t="shared" si="57"/>
        <v>#DIV/0!</v>
      </c>
      <c r="W170" s="6" t="e">
        <f t="shared" si="58"/>
        <v>#DIV/0!</v>
      </c>
      <c r="X170" s="6">
        <f t="shared" si="59"/>
        <v>0</v>
      </c>
      <c r="Y170" s="6" t="e">
        <f t="shared" si="60"/>
        <v>#DIV/0!</v>
      </c>
      <c r="Z170" s="6">
        <f t="shared" si="61"/>
        <v>0</v>
      </c>
      <c r="AA170" s="6" t="e">
        <f t="shared" si="62"/>
        <v>#DIV/0!</v>
      </c>
      <c r="AB170" s="6" t="e">
        <f t="shared" si="63"/>
        <v>#DIV/0!</v>
      </c>
      <c r="AC170" s="6" t="e">
        <f t="shared" si="64"/>
        <v>#DIV/0!</v>
      </c>
      <c r="AD170" s="6" t="e">
        <f t="shared" si="65"/>
        <v>#DIV/0!</v>
      </c>
    </row>
    <row r="171" spans="1:30" x14ac:dyDescent="0.3">
      <c r="A171" s="15"/>
      <c r="B171" s="16"/>
      <c r="C171" s="17"/>
      <c r="D171" s="25"/>
      <c r="E171" s="26"/>
      <c r="F171" s="18"/>
      <c r="G171" s="25"/>
      <c r="H171" s="25"/>
      <c r="I171" s="10">
        <f t="shared" si="44"/>
        <v>0.18</v>
      </c>
      <c r="J171" s="6" t="e">
        <f t="shared" si="45"/>
        <v>#DIV/0!</v>
      </c>
      <c r="K171" s="6">
        <f t="shared" si="46"/>
        <v>0</v>
      </c>
      <c r="L171" s="24">
        <f t="shared" si="47"/>
        <v>0</v>
      </c>
      <c r="M171" s="23">
        <f t="shared" si="48"/>
        <v>0</v>
      </c>
      <c r="N171" s="6">
        <f t="shared" si="49"/>
        <v>0</v>
      </c>
      <c r="O171" s="11" t="e">
        <f t="shared" si="50"/>
        <v>#DIV/0!</v>
      </c>
      <c r="P171" s="6">
        <f t="shared" si="51"/>
        <v>0</v>
      </c>
      <c r="Q171" s="14">
        <f t="shared" si="52"/>
        <v>0</v>
      </c>
      <c r="R171" s="14">
        <f t="shared" si="53"/>
        <v>0</v>
      </c>
      <c r="S171" s="14">
        <f t="shared" si="54"/>
        <v>0</v>
      </c>
      <c r="T171" s="6">
        <f t="shared" si="55"/>
        <v>0</v>
      </c>
      <c r="U171" s="6" t="e">
        <f t="shared" si="56"/>
        <v>#DIV/0!</v>
      </c>
      <c r="V171" s="6" t="e">
        <f t="shared" si="57"/>
        <v>#DIV/0!</v>
      </c>
      <c r="W171" s="6" t="e">
        <f t="shared" si="58"/>
        <v>#DIV/0!</v>
      </c>
      <c r="X171" s="6">
        <f t="shared" si="59"/>
        <v>0</v>
      </c>
      <c r="Y171" s="6" t="e">
        <f t="shared" si="60"/>
        <v>#DIV/0!</v>
      </c>
      <c r="Z171" s="6">
        <f t="shared" si="61"/>
        <v>0</v>
      </c>
      <c r="AA171" s="6" t="e">
        <f t="shared" si="62"/>
        <v>#DIV/0!</v>
      </c>
      <c r="AB171" s="6" t="e">
        <f t="shared" si="63"/>
        <v>#DIV/0!</v>
      </c>
      <c r="AC171" s="6" t="e">
        <f t="shared" si="64"/>
        <v>#DIV/0!</v>
      </c>
      <c r="AD171" s="6" t="e">
        <f t="shared" si="65"/>
        <v>#DIV/0!</v>
      </c>
    </row>
    <row r="172" spans="1:30" x14ac:dyDescent="0.3">
      <c r="A172" s="15"/>
      <c r="B172" s="16"/>
      <c r="C172" s="17"/>
      <c r="D172" s="25"/>
      <c r="E172" s="26"/>
      <c r="F172" s="18"/>
      <c r="G172" s="25"/>
      <c r="H172" s="25"/>
      <c r="I172" s="10">
        <f t="shared" si="44"/>
        <v>0.18</v>
      </c>
      <c r="J172" s="6" t="e">
        <f t="shared" si="45"/>
        <v>#DIV/0!</v>
      </c>
      <c r="K172" s="6">
        <f t="shared" si="46"/>
        <v>0</v>
      </c>
      <c r="L172" s="24">
        <f t="shared" si="47"/>
        <v>0</v>
      </c>
      <c r="M172" s="23">
        <f t="shared" si="48"/>
        <v>0</v>
      </c>
      <c r="N172" s="6">
        <f t="shared" si="49"/>
        <v>0</v>
      </c>
      <c r="O172" s="11" t="e">
        <f t="shared" si="50"/>
        <v>#DIV/0!</v>
      </c>
      <c r="P172" s="6">
        <f t="shared" si="51"/>
        <v>0</v>
      </c>
      <c r="Q172" s="14">
        <f t="shared" si="52"/>
        <v>0</v>
      </c>
      <c r="R172" s="14">
        <f t="shared" si="53"/>
        <v>0</v>
      </c>
      <c r="S172" s="14">
        <f t="shared" si="54"/>
        <v>0</v>
      </c>
      <c r="T172" s="6">
        <f t="shared" si="55"/>
        <v>0</v>
      </c>
      <c r="U172" s="6" t="e">
        <f t="shared" si="56"/>
        <v>#DIV/0!</v>
      </c>
      <c r="V172" s="6" t="e">
        <f t="shared" si="57"/>
        <v>#DIV/0!</v>
      </c>
      <c r="W172" s="6" t="e">
        <f t="shared" si="58"/>
        <v>#DIV/0!</v>
      </c>
      <c r="X172" s="6">
        <f t="shared" si="59"/>
        <v>0</v>
      </c>
      <c r="Y172" s="6" t="e">
        <f t="shared" si="60"/>
        <v>#DIV/0!</v>
      </c>
      <c r="Z172" s="6">
        <f t="shared" si="61"/>
        <v>0</v>
      </c>
      <c r="AA172" s="6" t="e">
        <f t="shared" si="62"/>
        <v>#DIV/0!</v>
      </c>
      <c r="AB172" s="6" t="e">
        <f t="shared" si="63"/>
        <v>#DIV/0!</v>
      </c>
      <c r="AC172" s="6" t="e">
        <f t="shared" si="64"/>
        <v>#DIV/0!</v>
      </c>
      <c r="AD172" s="6" t="e">
        <f t="shared" si="65"/>
        <v>#DIV/0!</v>
      </c>
    </row>
    <row r="173" spans="1:30" x14ac:dyDescent="0.3">
      <c r="A173" s="15"/>
      <c r="B173" s="16"/>
      <c r="C173" s="17"/>
      <c r="D173" s="25"/>
      <c r="E173" s="26"/>
      <c r="F173" s="18"/>
      <c r="G173" s="25"/>
      <c r="H173" s="25"/>
      <c r="I173" s="10">
        <f t="shared" si="44"/>
        <v>0.18</v>
      </c>
      <c r="J173" s="6" t="e">
        <f t="shared" si="45"/>
        <v>#DIV/0!</v>
      </c>
      <c r="K173" s="6">
        <f t="shared" si="46"/>
        <v>0</v>
      </c>
      <c r="L173" s="24">
        <f t="shared" si="47"/>
        <v>0</v>
      </c>
      <c r="M173" s="23">
        <f t="shared" si="48"/>
        <v>0</v>
      </c>
      <c r="N173" s="6">
        <f t="shared" si="49"/>
        <v>0</v>
      </c>
      <c r="O173" s="11" t="e">
        <f t="shared" si="50"/>
        <v>#DIV/0!</v>
      </c>
      <c r="P173" s="6">
        <f t="shared" si="51"/>
        <v>0</v>
      </c>
      <c r="Q173" s="14">
        <f t="shared" si="52"/>
        <v>0</v>
      </c>
      <c r="R173" s="14">
        <f t="shared" si="53"/>
        <v>0</v>
      </c>
      <c r="S173" s="14">
        <f t="shared" si="54"/>
        <v>0</v>
      </c>
      <c r="T173" s="6">
        <f t="shared" si="55"/>
        <v>0</v>
      </c>
      <c r="U173" s="6" t="e">
        <f t="shared" si="56"/>
        <v>#DIV/0!</v>
      </c>
      <c r="V173" s="6" t="e">
        <f t="shared" si="57"/>
        <v>#DIV/0!</v>
      </c>
      <c r="W173" s="6" t="e">
        <f t="shared" si="58"/>
        <v>#DIV/0!</v>
      </c>
      <c r="X173" s="6">
        <f t="shared" si="59"/>
        <v>0</v>
      </c>
      <c r="Y173" s="6" t="e">
        <f t="shared" si="60"/>
        <v>#DIV/0!</v>
      </c>
      <c r="Z173" s="6">
        <f t="shared" si="61"/>
        <v>0</v>
      </c>
      <c r="AA173" s="6" t="e">
        <f t="shared" si="62"/>
        <v>#DIV/0!</v>
      </c>
      <c r="AB173" s="6" t="e">
        <f t="shared" si="63"/>
        <v>#DIV/0!</v>
      </c>
      <c r="AC173" s="6" t="e">
        <f t="shared" si="64"/>
        <v>#DIV/0!</v>
      </c>
      <c r="AD173" s="6" t="e">
        <f t="shared" si="65"/>
        <v>#DIV/0!</v>
      </c>
    </row>
    <row r="174" spans="1:30" x14ac:dyDescent="0.3">
      <c r="A174" s="15"/>
      <c r="B174" s="16"/>
      <c r="C174" s="17"/>
      <c r="D174" s="25"/>
      <c r="E174" s="26"/>
      <c r="F174" s="18"/>
      <c r="G174" s="25"/>
      <c r="H174" s="25"/>
      <c r="I174" s="10">
        <f t="shared" si="44"/>
        <v>0.18</v>
      </c>
      <c r="J174" s="6" t="e">
        <f t="shared" si="45"/>
        <v>#DIV/0!</v>
      </c>
      <c r="K174" s="6">
        <f t="shared" si="46"/>
        <v>0</v>
      </c>
      <c r="L174" s="24">
        <f t="shared" si="47"/>
        <v>0</v>
      </c>
      <c r="M174" s="23">
        <f t="shared" si="48"/>
        <v>0</v>
      </c>
      <c r="N174" s="6">
        <f t="shared" si="49"/>
        <v>0</v>
      </c>
      <c r="O174" s="11" t="e">
        <f t="shared" si="50"/>
        <v>#DIV/0!</v>
      </c>
      <c r="P174" s="6">
        <f t="shared" si="51"/>
        <v>0</v>
      </c>
      <c r="Q174" s="14">
        <f t="shared" si="52"/>
        <v>0</v>
      </c>
      <c r="R174" s="14">
        <f t="shared" si="53"/>
        <v>0</v>
      </c>
      <c r="S174" s="14">
        <f t="shared" si="54"/>
        <v>0</v>
      </c>
      <c r="T174" s="6">
        <f t="shared" si="55"/>
        <v>0</v>
      </c>
      <c r="U174" s="6" t="e">
        <f t="shared" si="56"/>
        <v>#DIV/0!</v>
      </c>
      <c r="V174" s="6" t="e">
        <f t="shared" si="57"/>
        <v>#DIV/0!</v>
      </c>
      <c r="W174" s="6" t="e">
        <f t="shared" si="58"/>
        <v>#DIV/0!</v>
      </c>
      <c r="X174" s="6">
        <f t="shared" si="59"/>
        <v>0</v>
      </c>
      <c r="Y174" s="6" t="e">
        <f t="shared" si="60"/>
        <v>#DIV/0!</v>
      </c>
      <c r="Z174" s="6">
        <f t="shared" si="61"/>
        <v>0</v>
      </c>
      <c r="AA174" s="6" t="e">
        <f t="shared" si="62"/>
        <v>#DIV/0!</v>
      </c>
      <c r="AB174" s="6" t="e">
        <f t="shared" si="63"/>
        <v>#DIV/0!</v>
      </c>
      <c r="AC174" s="6" t="e">
        <f t="shared" si="64"/>
        <v>#DIV/0!</v>
      </c>
      <c r="AD174" s="6" t="e">
        <f t="shared" si="65"/>
        <v>#DIV/0!</v>
      </c>
    </row>
    <row r="175" spans="1:30" x14ac:dyDescent="0.3">
      <c r="A175" s="15"/>
      <c r="B175" s="16"/>
      <c r="C175" s="17"/>
      <c r="D175" s="25"/>
      <c r="E175" s="26"/>
      <c r="F175" s="18"/>
      <c r="G175" s="25"/>
      <c r="H175" s="25"/>
      <c r="I175" s="10">
        <f t="shared" si="44"/>
        <v>0.18</v>
      </c>
      <c r="J175" s="6" t="e">
        <f t="shared" si="45"/>
        <v>#DIV/0!</v>
      </c>
      <c r="K175" s="6">
        <f t="shared" si="46"/>
        <v>0</v>
      </c>
      <c r="L175" s="24">
        <f t="shared" si="47"/>
        <v>0</v>
      </c>
      <c r="M175" s="23">
        <f t="shared" si="48"/>
        <v>0</v>
      </c>
      <c r="N175" s="6">
        <f t="shared" si="49"/>
        <v>0</v>
      </c>
      <c r="O175" s="11" t="e">
        <f t="shared" si="50"/>
        <v>#DIV/0!</v>
      </c>
      <c r="P175" s="6">
        <f t="shared" si="51"/>
        <v>0</v>
      </c>
      <c r="Q175" s="14">
        <f t="shared" si="52"/>
        <v>0</v>
      </c>
      <c r="R175" s="14">
        <f t="shared" si="53"/>
        <v>0</v>
      </c>
      <c r="S175" s="14">
        <f t="shared" si="54"/>
        <v>0</v>
      </c>
      <c r="T175" s="6">
        <f t="shared" si="55"/>
        <v>0</v>
      </c>
      <c r="U175" s="6" t="e">
        <f t="shared" si="56"/>
        <v>#DIV/0!</v>
      </c>
      <c r="V175" s="6" t="e">
        <f t="shared" si="57"/>
        <v>#DIV/0!</v>
      </c>
      <c r="W175" s="6" t="e">
        <f t="shared" si="58"/>
        <v>#DIV/0!</v>
      </c>
      <c r="X175" s="6">
        <f t="shared" si="59"/>
        <v>0</v>
      </c>
      <c r="Y175" s="6" t="e">
        <f t="shared" si="60"/>
        <v>#DIV/0!</v>
      </c>
      <c r="Z175" s="6">
        <f t="shared" si="61"/>
        <v>0</v>
      </c>
      <c r="AA175" s="6" t="e">
        <f t="shared" si="62"/>
        <v>#DIV/0!</v>
      </c>
      <c r="AB175" s="6" t="e">
        <f t="shared" si="63"/>
        <v>#DIV/0!</v>
      </c>
      <c r="AC175" s="6" t="e">
        <f t="shared" si="64"/>
        <v>#DIV/0!</v>
      </c>
      <c r="AD175" s="6" t="e">
        <f t="shared" si="65"/>
        <v>#DIV/0!</v>
      </c>
    </row>
    <row r="176" spans="1:30" x14ac:dyDescent="0.3">
      <c r="A176" s="15"/>
      <c r="B176" s="16"/>
      <c r="C176" s="17"/>
      <c r="D176" s="25"/>
      <c r="E176" s="26"/>
      <c r="F176" s="18"/>
      <c r="G176" s="25"/>
      <c r="H176" s="25"/>
      <c r="I176" s="10">
        <f t="shared" si="44"/>
        <v>0.18</v>
      </c>
      <c r="J176" s="6" t="e">
        <f t="shared" si="45"/>
        <v>#DIV/0!</v>
      </c>
      <c r="K176" s="6">
        <f t="shared" si="46"/>
        <v>0</v>
      </c>
      <c r="L176" s="24">
        <f t="shared" si="47"/>
        <v>0</v>
      </c>
      <c r="M176" s="23">
        <f t="shared" si="48"/>
        <v>0</v>
      </c>
      <c r="N176" s="6">
        <f t="shared" si="49"/>
        <v>0</v>
      </c>
      <c r="O176" s="11" t="e">
        <f t="shared" si="50"/>
        <v>#DIV/0!</v>
      </c>
      <c r="P176" s="6">
        <f t="shared" si="51"/>
        <v>0</v>
      </c>
      <c r="Q176" s="14">
        <f t="shared" si="52"/>
        <v>0</v>
      </c>
      <c r="R176" s="14">
        <f t="shared" si="53"/>
        <v>0</v>
      </c>
      <c r="S176" s="14">
        <f t="shared" si="54"/>
        <v>0</v>
      </c>
      <c r="T176" s="6">
        <f t="shared" si="55"/>
        <v>0</v>
      </c>
      <c r="U176" s="6" t="e">
        <f t="shared" si="56"/>
        <v>#DIV/0!</v>
      </c>
      <c r="V176" s="6" t="e">
        <f t="shared" si="57"/>
        <v>#DIV/0!</v>
      </c>
      <c r="W176" s="6" t="e">
        <f t="shared" si="58"/>
        <v>#DIV/0!</v>
      </c>
      <c r="X176" s="6">
        <f t="shared" si="59"/>
        <v>0</v>
      </c>
      <c r="Y176" s="6" t="e">
        <f t="shared" si="60"/>
        <v>#DIV/0!</v>
      </c>
      <c r="Z176" s="6">
        <f t="shared" si="61"/>
        <v>0</v>
      </c>
      <c r="AA176" s="6" t="e">
        <f t="shared" si="62"/>
        <v>#DIV/0!</v>
      </c>
      <c r="AB176" s="6" t="e">
        <f t="shared" si="63"/>
        <v>#DIV/0!</v>
      </c>
      <c r="AC176" s="6" t="e">
        <f t="shared" si="64"/>
        <v>#DIV/0!</v>
      </c>
      <c r="AD176" s="6" t="e">
        <f t="shared" si="65"/>
        <v>#DIV/0!</v>
      </c>
    </row>
    <row r="177" spans="1:30" x14ac:dyDescent="0.3">
      <c r="A177" s="15"/>
      <c r="B177" s="16"/>
      <c r="C177" s="17"/>
      <c r="D177" s="25"/>
      <c r="E177" s="26"/>
      <c r="F177" s="18"/>
      <c r="G177" s="25"/>
      <c r="H177" s="25"/>
      <c r="I177" s="10">
        <f t="shared" si="44"/>
        <v>0.18</v>
      </c>
      <c r="J177" s="6" t="e">
        <f t="shared" si="45"/>
        <v>#DIV/0!</v>
      </c>
      <c r="K177" s="6">
        <f t="shared" si="46"/>
        <v>0</v>
      </c>
      <c r="L177" s="24">
        <f t="shared" si="47"/>
        <v>0</v>
      </c>
      <c r="M177" s="23">
        <f t="shared" si="48"/>
        <v>0</v>
      </c>
      <c r="N177" s="6">
        <f t="shared" si="49"/>
        <v>0</v>
      </c>
      <c r="O177" s="11" t="e">
        <f t="shared" si="50"/>
        <v>#DIV/0!</v>
      </c>
      <c r="P177" s="6">
        <f t="shared" si="51"/>
        <v>0</v>
      </c>
      <c r="Q177" s="14">
        <f t="shared" si="52"/>
        <v>0</v>
      </c>
      <c r="R177" s="14">
        <f t="shared" si="53"/>
        <v>0</v>
      </c>
      <c r="S177" s="14">
        <f t="shared" si="54"/>
        <v>0</v>
      </c>
      <c r="T177" s="6">
        <f t="shared" si="55"/>
        <v>0</v>
      </c>
      <c r="U177" s="6" t="e">
        <f t="shared" si="56"/>
        <v>#DIV/0!</v>
      </c>
      <c r="V177" s="6" t="e">
        <f t="shared" si="57"/>
        <v>#DIV/0!</v>
      </c>
      <c r="W177" s="6" t="e">
        <f t="shared" si="58"/>
        <v>#DIV/0!</v>
      </c>
      <c r="X177" s="6">
        <f t="shared" si="59"/>
        <v>0</v>
      </c>
      <c r="Y177" s="6" t="e">
        <f t="shared" si="60"/>
        <v>#DIV/0!</v>
      </c>
      <c r="Z177" s="6">
        <f t="shared" si="61"/>
        <v>0</v>
      </c>
      <c r="AA177" s="6" t="e">
        <f t="shared" si="62"/>
        <v>#DIV/0!</v>
      </c>
      <c r="AB177" s="6" t="e">
        <f t="shared" si="63"/>
        <v>#DIV/0!</v>
      </c>
      <c r="AC177" s="6" t="e">
        <f t="shared" si="64"/>
        <v>#DIV/0!</v>
      </c>
      <c r="AD177" s="6" t="e">
        <f t="shared" si="65"/>
        <v>#DIV/0!</v>
      </c>
    </row>
    <row r="178" spans="1:30" x14ac:dyDescent="0.3">
      <c r="A178" s="15"/>
      <c r="B178" s="16"/>
      <c r="C178" s="17"/>
      <c r="D178" s="25"/>
      <c r="E178" s="26"/>
      <c r="F178" s="18"/>
      <c r="G178" s="25"/>
      <c r="H178" s="25"/>
      <c r="I178" s="10">
        <f t="shared" si="44"/>
        <v>0.18</v>
      </c>
      <c r="J178" s="6" t="e">
        <f t="shared" si="45"/>
        <v>#DIV/0!</v>
      </c>
      <c r="K178" s="6">
        <f t="shared" si="46"/>
        <v>0</v>
      </c>
      <c r="L178" s="24">
        <f t="shared" si="47"/>
        <v>0</v>
      </c>
      <c r="M178" s="23">
        <f t="shared" si="48"/>
        <v>0</v>
      </c>
      <c r="N178" s="6">
        <f t="shared" si="49"/>
        <v>0</v>
      </c>
      <c r="O178" s="11" t="e">
        <f t="shared" si="50"/>
        <v>#DIV/0!</v>
      </c>
      <c r="P178" s="6">
        <f t="shared" si="51"/>
        <v>0</v>
      </c>
      <c r="Q178" s="14">
        <f t="shared" si="52"/>
        <v>0</v>
      </c>
      <c r="R178" s="14">
        <f t="shared" si="53"/>
        <v>0</v>
      </c>
      <c r="S178" s="14">
        <f t="shared" si="54"/>
        <v>0</v>
      </c>
      <c r="T178" s="6">
        <f t="shared" si="55"/>
        <v>0</v>
      </c>
      <c r="U178" s="6" t="e">
        <f t="shared" si="56"/>
        <v>#DIV/0!</v>
      </c>
      <c r="V178" s="6" t="e">
        <f t="shared" si="57"/>
        <v>#DIV/0!</v>
      </c>
      <c r="W178" s="6" t="e">
        <f t="shared" si="58"/>
        <v>#DIV/0!</v>
      </c>
      <c r="X178" s="6">
        <f t="shared" si="59"/>
        <v>0</v>
      </c>
      <c r="Y178" s="6" t="e">
        <f t="shared" si="60"/>
        <v>#DIV/0!</v>
      </c>
      <c r="Z178" s="6">
        <f t="shared" si="61"/>
        <v>0</v>
      </c>
      <c r="AA178" s="6" t="e">
        <f t="shared" si="62"/>
        <v>#DIV/0!</v>
      </c>
      <c r="AB178" s="6" t="e">
        <f t="shared" si="63"/>
        <v>#DIV/0!</v>
      </c>
      <c r="AC178" s="6" t="e">
        <f t="shared" si="64"/>
        <v>#DIV/0!</v>
      </c>
      <c r="AD178" s="6" t="e">
        <f t="shared" si="65"/>
        <v>#DIV/0!</v>
      </c>
    </row>
    <row r="179" spans="1:30" x14ac:dyDescent="0.3">
      <c r="A179" s="15"/>
      <c r="B179" s="16"/>
      <c r="C179" s="17"/>
      <c r="D179" s="25"/>
      <c r="E179" s="26"/>
      <c r="F179" s="18"/>
      <c r="G179" s="25"/>
      <c r="H179" s="25"/>
      <c r="I179" s="10">
        <f t="shared" si="44"/>
        <v>0.18</v>
      </c>
      <c r="J179" s="6" t="e">
        <f t="shared" si="45"/>
        <v>#DIV/0!</v>
      </c>
      <c r="K179" s="6">
        <f t="shared" si="46"/>
        <v>0</v>
      </c>
      <c r="L179" s="24">
        <f t="shared" si="47"/>
        <v>0</v>
      </c>
      <c r="M179" s="23">
        <f t="shared" si="48"/>
        <v>0</v>
      </c>
      <c r="N179" s="6">
        <f t="shared" si="49"/>
        <v>0</v>
      </c>
      <c r="O179" s="11" t="e">
        <f t="shared" si="50"/>
        <v>#DIV/0!</v>
      </c>
      <c r="P179" s="6">
        <f t="shared" si="51"/>
        <v>0</v>
      </c>
      <c r="Q179" s="14">
        <f t="shared" si="52"/>
        <v>0</v>
      </c>
      <c r="R179" s="14">
        <f t="shared" si="53"/>
        <v>0</v>
      </c>
      <c r="S179" s="14">
        <f t="shared" si="54"/>
        <v>0</v>
      </c>
      <c r="T179" s="6">
        <f t="shared" si="55"/>
        <v>0</v>
      </c>
      <c r="U179" s="6" t="e">
        <f t="shared" si="56"/>
        <v>#DIV/0!</v>
      </c>
      <c r="V179" s="6" t="e">
        <f t="shared" si="57"/>
        <v>#DIV/0!</v>
      </c>
      <c r="W179" s="6" t="e">
        <f t="shared" si="58"/>
        <v>#DIV/0!</v>
      </c>
      <c r="X179" s="6">
        <f t="shared" si="59"/>
        <v>0</v>
      </c>
      <c r="Y179" s="6" t="e">
        <f t="shared" si="60"/>
        <v>#DIV/0!</v>
      </c>
      <c r="Z179" s="6">
        <f t="shared" si="61"/>
        <v>0</v>
      </c>
      <c r="AA179" s="6" t="e">
        <f t="shared" si="62"/>
        <v>#DIV/0!</v>
      </c>
      <c r="AB179" s="6" t="e">
        <f t="shared" si="63"/>
        <v>#DIV/0!</v>
      </c>
      <c r="AC179" s="6" t="e">
        <f t="shared" si="64"/>
        <v>#DIV/0!</v>
      </c>
      <c r="AD179" s="6" t="e">
        <f t="shared" si="65"/>
        <v>#DIV/0!</v>
      </c>
    </row>
    <row r="180" spans="1:30" x14ac:dyDescent="0.3">
      <c r="A180" s="15"/>
      <c r="B180" s="16"/>
      <c r="C180" s="17"/>
      <c r="D180" s="25"/>
      <c r="E180" s="26"/>
      <c r="F180" s="18"/>
      <c r="G180" s="25"/>
      <c r="H180" s="25"/>
      <c r="I180" s="10">
        <f t="shared" si="44"/>
        <v>0.18</v>
      </c>
      <c r="J180" s="6" t="e">
        <f t="shared" si="45"/>
        <v>#DIV/0!</v>
      </c>
      <c r="K180" s="6">
        <f t="shared" si="46"/>
        <v>0</v>
      </c>
      <c r="L180" s="24">
        <f t="shared" si="47"/>
        <v>0</v>
      </c>
      <c r="M180" s="23">
        <f t="shared" si="48"/>
        <v>0</v>
      </c>
      <c r="N180" s="6">
        <f t="shared" si="49"/>
        <v>0</v>
      </c>
      <c r="O180" s="11" t="e">
        <f t="shared" si="50"/>
        <v>#DIV/0!</v>
      </c>
      <c r="P180" s="6">
        <f t="shared" si="51"/>
        <v>0</v>
      </c>
      <c r="Q180" s="14">
        <f t="shared" si="52"/>
        <v>0</v>
      </c>
      <c r="R180" s="14">
        <f t="shared" si="53"/>
        <v>0</v>
      </c>
      <c r="S180" s="14">
        <f t="shared" si="54"/>
        <v>0</v>
      </c>
      <c r="T180" s="6">
        <f t="shared" si="55"/>
        <v>0</v>
      </c>
      <c r="U180" s="6" t="e">
        <f t="shared" si="56"/>
        <v>#DIV/0!</v>
      </c>
      <c r="V180" s="6" t="e">
        <f t="shared" si="57"/>
        <v>#DIV/0!</v>
      </c>
      <c r="W180" s="6" t="e">
        <f t="shared" si="58"/>
        <v>#DIV/0!</v>
      </c>
      <c r="X180" s="6">
        <f t="shared" si="59"/>
        <v>0</v>
      </c>
      <c r="Y180" s="6" t="e">
        <f t="shared" si="60"/>
        <v>#DIV/0!</v>
      </c>
      <c r="Z180" s="6">
        <f t="shared" si="61"/>
        <v>0</v>
      </c>
      <c r="AA180" s="6" t="e">
        <f t="shared" si="62"/>
        <v>#DIV/0!</v>
      </c>
      <c r="AB180" s="6" t="e">
        <f t="shared" si="63"/>
        <v>#DIV/0!</v>
      </c>
      <c r="AC180" s="6" t="e">
        <f t="shared" si="64"/>
        <v>#DIV/0!</v>
      </c>
      <c r="AD180" s="6" t="e">
        <f t="shared" si="65"/>
        <v>#DIV/0!</v>
      </c>
    </row>
    <row r="181" spans="1:30" x14ac:dyDescent="0.3">
      <c r="A181" s="15"/>
      <c r="B181" s="16"/>
      <c r="C181" s="17"/>
      <c r="D181" s="25"/>
      <c r="E181" s="26"/>
      <c r="F181" s="18"/>
      <c r="G181" s="25"/>
      <c r="H181" s="25"/>
      <c r="I181" s="10">
        <f t="shared" si="44"/>
        <v>0.18</v>
      </c>
      <c r="J181" s="6" t="e">
        <f t="shared" si="45"/>
        <v>#DIV/0!</v>
      </c>
      <c r="K181" s="6">
        <f t="shared" si="46"/>
        <v>0</v>
      </c>
      <c r="L181" s="24">
        <f t="shared" si="47"/>
        <v>0</v>
      </c>
      <c r="M181" s="23">
        <f t="shared" si="48"/>
        <v>0</v>
      </c>
      <c r="N181" s="6">
        <f t="shared" si="49"/>
        <v>0</v>
      </c>
      <c r="O181" s="11" t="e">
        <f t="shared" si="50"/>
        <v>#DIV/0!</v>
      </c>
      <c r="P181" s="6">
        <f t="shared" si="51"/>
        <v>0</v>
      </c>
      <c r="Q181" s="14">
        <f t="shared" si="52"/>
        <v>0</v>
      </c>
      <c r="R181" s="14">
        <f t="shared" si="53"/>
        <v>0</v>
      </c>
      <c r="S181" s="14">
        <f t="shared" si="54"/>
        <v>0</v>
      </c>
      <c r="T181" s="6">
        <f t="shared" si="55"/>
        <v>0</v>
      </c>
      <c r="U181" s="6" t="e">
        <f t="shared" si="56"/>
        <v>#DIV/0!</v>
      </c>
      <c r="V181" s="6" t="e">
        <f t="shared" si="57"/>
        <v>#DIV/0!</v>
      </c>
      <c r="W181" s="6" t="e">
        <f t="shared" si="58"/>
        <v>#DIV/0!</v>
      </c>
      <c r="X181" s="6">
        <f t="shared" si="59"/>
        <v>0</v>
      </c>
      <c r="Y181" s="6" t="e">
        <f t="shared" si="60"/>
        <v>#DIV/0!</v>
      </c>
      <c r="Z181" s="6">
        <f t="shared" si="61"/>
        <v>0</v>
      </c>
      <c r="AA181" s="6" t="e">
        <f t="shared" si="62"/>
        <v>#DIV/0!</v>
      </c>
      <c r="AB181" s="6" t="e">
        <f t="shared" si="63"/>
        <v>#DIV/0!</v>
      </c>
      <c r="AC181" s="6" t="e">
        <f t="shared" si="64"/>
        <v>#DIV/0!</v>
      </c>
      <c r="AD181" s="6" t="e">
        <f t="shared" si="65"/>
        <v>#DIV/0!</v>
      </c>
    </row>
    <row r="182" spans="1:30" x14ac:dyDescent="0.3">
      <c r="A182" s="15"/>
      <c r="B182" s="16"/>
      <c r="C182" s="17"/>
      <c r="D182" s="25"/>
      <c r="E182" s="26"/>
      <c r="F182" s="18"/>
      <c r="G182" s="25"/>
      <c r="H182" s="25"/>
      <c r="I182" s="10">
        <f t="shared" si="44"/>
        <v>0.18</v>
      </c>
      <c r="J182" s="6" t="e">
        <f t="shared" si="45"/>
        <v>#DIV/0!</v>
      </c>
      <c r="K182" s="6">
        <f t="shared" si="46"/>
        <v>0</v>
      </c>
      <c r="L182" s="24">
        <f t="shared" si="47"/>
        <v>0</v>
      </c>
      <c r="M182" s="23">
        <f t="shared" si="48"/>
        <v>0</v>
      </c>
      <c r="N182" s="6">
        <f t="shared" si="49"/>
        <v>0</v>
      </c>
      <c r="O182" s="11" t="e">
        <f t="shared" si="50"/>
        <v>#DIV/0!</v>
      </c>
      <c r="P182" s="6">
        <f t="shared" si="51"/>
        <v>0</v>
      </c>
      <c r="Q182" s="14">
        <f t="shared" si="52"/>
        <v>0</v>
      </c>
      <c r="R182" s="14">
        <f t="shared" si="53"/>
        <v>0</v>
      </c>
      <c r="S182" s="14">
        <f t="shared" si="54"/>
        <v>0</v>
      </c>
      <c r="T182" s="6">
        <f t="shared" si="55"/>
        <v>0</v>
      </c>
      <c r="U182" s="6" t="e">
        <f t="shared" si="56"/>
        <v>#DIV/0!</v>
      </c>
      <c r="V182" s="6" t="e">
        <f t="shared" si="57"/>
        <v>#DIV/0!</v>
      </c>
      <c r="W182" s="6" t="e">
        <f t="shared" si="58"/>
        <v>#DIV/0!</v>
      </c>
      <c r="X182" s="6">
        <f t="shared" si="59"/>
        <v>0</v>
      </c>
      <c r="Y182" s="6" t="e">
        <f t="shared" si="60"/>
        <v>#DIV/0!</v>
      </c>
      <c r="Z182" s="6">
        <f t="shared" si="61"/>
        <v>0</v>
      </c>
      <c r="AA182" s="6" t="e">
        <f t="shared" si="62"/>
        <v>#DIV/0!</v>
      </c>
      <c r="AB182" s="6" t="e">
        <f t="shared" si="63"/>
        <v>#DIV/0!</v>
      </c>
      <c r="AC182" s="6" t="e">
        <f t="shared" si="64"/>
        <v>#DIV/0!</v>
      </c>
      <c r="AD182" s="6" t="e">
        <f t="shared" si="65"/>
        <v>#DIV/0!</v>
      </c>
    </row>
    <row r="183" spans="1:30" x14ac:dyDescent="0.3">
      <c r="A183" s="15"/>
      <c r="B183" s="16"/>
      <c r="C183" s="17"/>
      <c r="D183" s="25"/>
      <c r="E183" s="26"/>
      <c r="F183" s="18"/>
      <c r="G183" s="25"/>
      <c r="H183" s="25"/>
      <c r="I183" s="10">
        <f t="shared" si="44"/>
        <v>0.18</v>
      </c>
      <c r="J183" s="6" t="e">
        <f t="shared" si="45"/>
        <v>#DIV/0!</v>
      </c>
      <c r="K183" s="6">
        <f t="shared" si="46"/>
        <v>0</v>
      </c>
      <c r="L183" s="24">
        <f t="shared" si="47"/>
        <v>0</v>
      </c>
      <c r="M183" s="23">
        <f t="shared" si="48"/>
        <v>0</v>
      </c>
      <c r="N183" s="6">
        <f t="shared" si="49"/>
        <v>0</v>
      </c>
      <c r="O183" s="11" t="e">
        <f t="shared" si="50"/>
        <v>#DIV/0!</v>
      </c>
      <c r="P183" s="6">
        <f t="shared" si="51"/>
        <v>0</v>
      </c>
      <c r="Q183" s="14">
        <f t="shared" si="52"/>
        <v>0</v>
      </c>
      <c r="R183" s="14">
        <f t="shared" si="53"/>
        <v>0</v>
      </c>
      <c r="S183" s="14">
        <f t="shared" si="54"/>
        <v>0</v>
      </c>
      <c r="T183" s="6">
        <f t="shared" si="55"/>
        <v>0</v>
      </c>
      <c r="U183" s="6" t="e">
        <f t="shared" si="56"/>
        <v>#DIV/0!</v>
      </c>
      <c r="V183" s="6" t="e">
        <f t="shared" si="57"/>
        <v>#DIV/0!</v>
      </c>
      <c r="W183" s="6" t="e">
        <f t="shared" si="58"/>
        <v>#DIV/0!</v>
      </c>
      <c r="X183" s="6">
        <f t="shared" si="59"/>
        <v>0</v>
      </c>
      <c r="Y183" s="6" t="e">
        <f t="shared" si="60"/>
        <v>#DIV/0!</v>
      </c>
      <c r="Z183" s="6">
        <f t="shared" si="61"/>
        <v>0</v>
      </c>
      <c r="AA183" s="6" t="e">
        <f t="shared" si="62"/>
        <v>#DIV/0!</v>
      </c>
      <c r="AB183" s="6" t="e">
        <f t="shared" si="63"/>
        <v>#DIV/0!</v>
      </c>
      <c r="AC183" s="6" t="e">
        <f t="shared" si="64"/>
        <v>#DIV/0!</v>
      </c>
      <c r="AD183" s="6" t="e">
        <f t="shared" si="65"/>
        <v>#DIV/0!</v>
      </c>
    </row>
    <row r="184" spans="1:30" x14ac:dyDescent="0.3">
      <c r="A184" s="15"/>
      <c r="B184" s="16"/>
      <c r="C184" s="17"/>
      <c r="D184" s="25"/>
      <c r="E184" s="26"/>
      <c r="F184" s="18"/>
      <c r="G184" s="25"/>
      <c r="H184" s="25"/>
      <c r="I184" s="10">
        <f t="shared" si="44"/>
        <v>0.18</v>
      </c>
      <c r="J184" s="6" t="e">
        <f t="shared" si="45"/>
        <v>#DIV/0!</v>
      </c>
      <c r="K184" s="6">
        <f t="shared" si="46"/>
        <v>0</v>
      </c>
      <c r="L184" s="24">
        <f t="shared" si="47"/>
        <v>0</v>
      </c>
      <c r="M184" s="23">
        <f t="shared" si="48"/>
        <v>0</v>
      </c>
      <c r="N184" s="6">
        <f t="shared" si="49"/>
        <v>0</v>
      </c>
      <c r="O184" s="11" t="e">
        <f t="shared" si="50"/>
        <v>#DIV/0!</v>
      </c>
      <c r="P184" s="6">
        <f t="shared" si="51"/>
        <v>0</v>
      </c>
      <c r="Q184" s="14">
        <f t="shared" si="52"/>
        <v>0</v>
      </c>
      <c r="R184" s="14">
        <f t="shared" si="53"/>
        <v>0</v>
      </c>
      <c r="S184" s="14">
        <f t="shared" si="54"/>
        <v>0</v>
      </c>
      <c r="T184" s="6">
        <f t="shared" si="55"/>
        <v>0</v>
      </c>
      <c r="U184" s="6" t="e">
        <f t="shared" si="56"/>
        <v>#DIV/0!</v>
      </c>
      <c r="V184" s="6" t="e">
        <f t="shared" si="57"/>
        <v>#DIV/0!</v>
      </c>
      <c r="W184" s="6" t="e">
        <f t="shared" si="58"/>
        <v>#DIV/0!</v>
      </c>
      <c r="X184" s="6">
        <f t="shared" si="59"/>
        <v>0</v>
      </c>
      <c r="Y184" s="6" t="e">
        <f t="shared" si="60"/>
        <v>#DIV/0!</v>
      </c>
      <c r="Z184" s="6">
        <f t="shared" si="61"/>
        <v>0</v>
      </c>
      <c r="AA184" s="6" t="e">
        <f t="shared" si="62"/>
        <v>#DIV/0!</v>
      </c>
      <c r="AB184" s="6" t="e">
        <f t="shared" si="63"/>
        <v>#DIV/0!</v>
      </c>
      <c r="AC184" s="6" t="e">
        <f t="shared" si="64"/>
        <v>#DIV/0!</v>
      </c>
      <c r="AD184" s="6" t="e">
        <f t="shared" si="65"/>
        <v>#DIV/0!</v>
      </c>
    </row>
    <row r="185" spans="1:30" x14ac:dyDescent="0.3">
      <c r="A185" s="15"/>
      <c r="B185" s="16"/>
      <c r="C185" s="17"/>
      <c r="D185" s="25"/>
      <c r="E185" s="26"/>
      <c r="F185" s="18"/>
      <c r="G185" s="25"/>
      <c r="H185" s="25"/>
      <c r="I185" s="10">
        <f t="shared" si="44"/>
        <v>0.18</v>
      </c>
      <c r="J185" s="6" t="e">
        <f t="shared" si="45"/>
        <v>#DIV/0!</v>
      </c>
      <c r="K185" s="6">
        <f t="shared" si="46"/>
        <v>0</v>
      </c>
      <c r="L185" s="24">
        <f t="shared" si="47"/>
        <v>0</v>
      </c>
      <c r="M185" s="23">
        <f t="shared" si="48"/>
        <v>0</v>
      </c>
      <c r="N185" s="6">
        <f t="shared" si="49"/>
        <v>0</v>
      </c>
      <c r="O185" s="11" t="e">
        <f t="shared" si="50"/>
        <v>#DIV/0!</v>
      </c>
      <c r="P185" s="6">
        <f t="shared" si="51"/>
        <v>0</v>
      </c>
      <c r="Q185" s="14">
        <f t="shared" si="52"/>
        <v>0</v>
      </c>
      <c r="R185" s="14">
        <f t="shared" si="53"/>
        <v>0</v>
      </c>
      <c r="S185" s="14">
        <f t="shared" si="54"/>
        <v>0</v>
      </c>
      <c r="T185" s="6">
        <f t="shared" si="55"/>
        <v>0</v>
      </c>
      <c r="U185" s="6" t="e">
        <f t="shared" si="56"/>
        <v>#DIV/0!</v>
      </c>
      <c r="V185" s="6" t="e">
        <f t="shared" si="57"/>
        <v>#DIV/0!</v>
      </c>
      <c r="W185" s="6" t="e">
        <f t="shared" si="58"/>
        <v>#DIV/0!</v>
      </c>
      <c r="X185" s="6">
        <f t="shared" si="59"/>
        <v>0</v>
      </c>
      <c r="Y185" s="6" t="e">
        <f t="shared" si="60"/>
        <v>#DIV/0!</v>
      </c>
      <c r="Z185" s="6">
        <f t="shared" si="61"/>
        <v>0</v>
      </c>
      <c r="AA185" s="6" t="e">
        <f t="shared" si="62"/>
        <v>#DIV/0!</v>
      </c>
      <c r="AB185" s="6" t="e">
        <f t="shared" si="63"/>
        <v>#DIV/0!</v>
      </c>
      <c r="AC185" s="6" t="e">
        <f t="shared" si="64"/>
        <v>#DIV/0!</v>
      </c>
      <c r="AD185" s="6" t="e">
        <f t="shared" si="65"/>
        <v>#DIV/0!</v>
      </c>
    </row>
    <row r="186" spans="1:30" x14ac:dyDescent="0.3">
      <c r="A186" s="15"/>
      <c r="B186" s="16"/>
      <c r="C186" s="17"/>
      <c r="D186" s="25"/>
      <c r="E186" s="26"/>
      <c r="F186" s="18"/>
      <c r="G186" s="25"/>
      <c r="H186" s="25"/>
      <c r="I186" s="10">
        <f t="shared" si="44"/>
        <v>0.18</v>
      </c>
      <c r="J186" s="6" t="e">
        <f t="shared" si="45"/>
        <v>#DIV/0!</v>
      </c>
      <c r="K186" s="6">
        <f t="shared" si="46"/>
        <v>0</v>
      </c>
      <c r="L186" s="24">
        <f t="shared" si="47"/>
        <v>0</v>
      </c>
      <c r="M186" s="23">
        <f t="shared" si="48"/>
        <v>0</v>
      </c>
      <c r="N186" s="6">
        <f t="shared" si="49"/>
        <v>0</v>
      </c>
      <c r="O186" s="11" t="e">
        <f t="shared" si="50"/>
        <v>#DIV/0!</v>
      </c>
      <c r="P186" s="6">
        <f t="shared" si="51"/>
        <v>0</v>
      </c>
      <c r="Q186" s="14">
        <f t="shared" si="52"/>
        <v>0</v>
      </c>
      <c r="R186" s="14">
        <f t="shared" si="53"/>
        <v>0</v>
      </c>
      <c r="S186" s="14">
        <f t="shared" si="54"/>
        <v>0</v>
      </c>
      <c r="T186" s="6">
        <f t="shared" si="55"/>
        <v>0</v>
      </c>
      <c r="U186" s="6" t="e">
        <f t="shared" si="56"/>
        <v>#DIV/0!</v>
      </c>
      <c r="V186" s="6" t="e">
        <f t="shared" si="57"/>
        <v>#DIV/0!</v>
      </c>
      <c r="W186" s="6" t="e">
        <f t="shared" si="58"/>
        <v>#DIV/0!</v>
      </c>
      <c r="X186" s="6">
        <f t="shared" si="59"/>
        <v>0</v>
      </c>
      <c r="Y186" s="6" t="e">
        <f t="shared" si="60"/>
        <v>#DIV/0!</v>
      </c>
      <c r="Z186" s="6">
        <f t="shared" si="61"/>
        <v>0</v>
      </c>
      <c r="AA186" s="6" t="e">
        <f t="shared" si="62"/>
        <v>#DIV/0!</v>
      </c>
      <c r="AB186" s="6" t="e">
        <f t="shared" si="63"/>
        <v>#DIV/0!</v>
      </c>
      <c r="AC186" s="6" t="e">
        <f t="shared" si="64"/>
        <v>#DIV/0!</v>
      </c>
      <c r="AD186" s="6" t="e">
        <f t="shared" si="65"/>
        <v>#DIV/0!</v>
      </c>
    </row>
    <row r="187" spans="1:30" x14ac:dyDescent="0.3">
      <c r="A187" s="15"/>
      <c r="B187" s="16"/>
      <c r="C187" s="17"/>
      <c r="D187" s="25"/>
      <c r="E187" s="26"/>
      <c r="F187" s="18"/>
      <c r="G187" s="25"/>
      <c r="H187" s="25"/>
      <c r="I187" s="10">
        <f t="shared" si="44"/>
        <v>0.18</v>
      </c>
      <c r="J187" s="6" t="e">
        <f t="shared" si="45"/>
        <v>#DIV/0!</v>
      </c>
      <c r="K187" s="6">
        <f t="shared" si="46"/>
        <v>0</v>
      </c>
      <c r="L187" s="24">
        <f t="shared" si="47"/>
        <v>0</v>
      </c>
      <c r="M187" s="23">
        <f t="shared" si="48"/>
        <v>0</v>
      </c>
      <c r="N187" s="6">
        <f t="shared" si="49"/>
        <v>0</v>
      </c>
      <c r="O187" s="11" t="e">
        <f t="shared" si="50"/>
        <v>#DIV/0!</v>
      </c>
      <c r="P187" s="6">
        <f t="shared" si="51"/>
        <v>0</v>
      </c>
      <c r="Q187" s="14">
        <f t="shared" si="52"/>
        <v>0</v>
      </c>
      <c r="R187" s="14">
        <f t="shared" si="53"/>
        <v>0</v>
      </c>
      <c r="S187" s="14">
        <f t="shared" si="54"/>
        <v>0</v>
      </c>
      <c r="T187" s="6">
        <f t="shared" si="55"/>
        <v>0</v>
      </c>
      <c r="U187" s="6" t="e">
        <f t="shared" si="56"/>
        <v>#DIV/0!</v>
      </c>
      <c r="V187" s="6" t="e">
        <f t="shared" si="57"/>
        <v>#DIV/0!</v>
      </c>
      <c r="W187" s="6" t="e">
        <f t="shared" si="58"/>
        <v>#DIV/0!</v>
      </c>
      <c r="X187" s="6">
        <f t="shared" si="59"/>
        <v>0</v>
      </c>
      <c r="Y187" s="6" t="e">
        <f t="shared" si="60"/>
        <v>#DIV/0!</v>
      </c>
      <c r="Z187" s="6">
        <f t="shared" si="61"/>
        <v>0</v>
      </c>
      <c r="AA187" s="6" t="e">
        <f t="shared" si="62"/>
        <v>#DIV/0!</v>
      </c>
      <c r="AB187" s="6" t="e">
        <f t="shared" si="63"/>
        <v>#DIV/0!</v>
      </c>
      <c r="AC187" s="6" t="e">
        <f t="shared" si="64"/>
        <v>#DIV/0!</v>
      </c>
      <c r="AD187" s="6" t="e">
        <f t="shared" si="65"/>
        <v>#DIV/0!</v>
      </c>
    </row>
    <row r="188" spans="1:30" x14ac:dyDescent="0.3">
      <c r="A188" s="15"/>
      <c r="B188" s="16"/>
      <c r="C188" s="17"/>
      <c r="D188" s="25"/>
      <c r="E188" s="26"/>
      <c r="F188" s="18"/>
      <c r="G188" s="25"/>
      <c r="H188" s="25"/>
      <c r="I188" s="10">
        <f t="shared" si="44"/>
        <v>0.18</v>
      </c>
      <c r="J188" s="6" t="e">
        <f t="shared" si="45"/>
        <v>#DIV/0!</v>
      </c>
      <c r="K188" s="6">
        <f t="shared" si="46"/>
        <v>0</v>
      </c>
      <c r="L188" s="24">
        <f t="shared" si="47"/>
        <v>0</v>
      </c>
      <c r="M188" s="23">
        <f t="shared" si="48"/>
        <v>0</v>
      </c>
      <c r="N188" s="6">
        <f t="shared" si="49"/>
        <v>0</v>
      </c>
      <c r="O188" s="11" t="e">
        <f t="shared" si="50"/>
        <v>#DIV/0!</v>
      </c>
      <c r="P188" s="6">
        <f t="shared" si="51"/>
        <v>0</v>
      </c>
      <c r="Q188" s="14">
        <f t="shared" si="52"/>
        <v>0</v>
      </c>
      <c r="R188" s="14">
        <f t="shared" si="53"/>
        <v>0</v>
      </c>
      <c r="S188" s="14">
        <f t="shared" si="54"/>
        <v>0</v>
      </c>
      <c r="T188" s="6">
        <f t="shared" si="55"/>
        <v>0</v>
      </c>
      <c r="U188" s="6" t="e">
        <f t="shared" si="56"/>
        <v>#DIV/0!</v>
      </c>
      <c r="V188" s="6" t="e">
        <f t="shared" si="57"/>
        <v>#DIV/0!</v>
      </c>
      <c r="W188" s="6" t="e">
        <f t="shared" si="58"/>
        <v>#DIV/0!</v>
      </c>
      <c r="X188" s="6">
        <f t="shared" si="59"/>
        <v>0</v>
      </c>
      <c r="Y188" s="6" t="e">
        <f t="shared" si="60"/>
        <v>#DIV/0!</v>
      </c>
      <c r="Z188" s="6">
        <f t="shared" si="61"/>
        <v>0</v>
      </c>
      <c r="AA188" s="6" t="e">
        <f t="shared" si="62"/>
        <v>#DIV/0!</v>
      </c>
      <c r="AB188" s="6" t="e">
        <f t="shared" si="63"/>
        <v>#DIV/0!</v>
      </c>
      <c r="AC188" s="6" t="e">
        <f t="shared" si="64"/>
        <v>#DIV/0!</v>
      </c>
      <c r="AD188" s="6" t="e">
        <f t="shared" si="65"/>
        <v>#DIV/0!</v>
      </c>
    </row>
    <row r="189" spans="1:30" x14ac:dyDescent="0.3">
      <c r="A189" s="15"/>
      <c r="B189" s="16"/>
      <c r="C189" s="17"/>
      <c r="D189" s="25"/>
      <c r="E189" s="26"/>
      <c r="F189" s="18"/>
      <c r="G189" s="25"/>
      <c r="H189" s="25"/>
      <c r="I189" s="10">
        <f t="shared" si="44"/>
        <v>0.18</v>
      </c>
      <c r="J189" s="6" t="e">
        <f t="shared" si="45"/>
        <v>#DIV/0!</v>
      </c>
      <c r="K189" s="6">
        <f t="shared" si="46"/>
        <v>0</v>
      </c>
      <c r="L189" s="24">
        <f t="shared" si="47"/>
        <v>0</v>
      </c>
      <c r="M189" s="23">
        <f t="shared" si="48"/>
        <v>0</v>
      </c>
      <c r="N189" s="6">
        <f t="shared" si="49"/>
        <v>0</v>
      </c>
      <c r="O189" s="11" t="e">
        <f t="shared" si="50"/>
        <v>#DIV/0!</v>
      </c>
      <c r="P189" s="6">
        <f t="shared" si="51"/>
        <v>0</v>
      </c>
      <c r="Q189" s="14">
        <f t="shared" si="52"/>
        <v>0</v>
      </c>
      <c r="R189" s="14">
        <f t="shared" si="53"/>
        <v>0</v>
      </c>
      <c r="S189" s="14">
        <f t="shared" si="54"/>
        <v>0</v>
      </c>
      <c r="T189" s="6">
        <f t="shared" si="55"/>
        <v>0</v>
      </c>
      <c r="U189" s="6" t="e">
        <f t="shared" si="56"/>
        <v>#DIV/0!</v>
      </c>
      <c r="V189" s="6" t="e">
        <f t="shared" si="57"/>
        <v>#DIV/0!</v>
      </c>
      <c r="W189" s="6" t="e">
        <f t="shared" si="58"/>
        <v>#DIV/0!</v>
      </c>
      <c r="X189" s="6">
        <f t="shared" si="59"/>
        <v>0</v>
      </c>
      <c r="Y189" s="6" t="e">
        <f t="shared" si="60"/>
        <v>#DIV/0!</v>
      </c>
      <c r="Z189" s="6">
        <f t="shared" si="61"/>
        <v>0</v>
      </c>
      <c r="AA189" s="6" t="e">
        <f t="shared" si="62"/>
        <v>#DIV/0!</v>
      </c>
      <c r="AB189" s="6" t="e">
        <f t="shared" si="63"/>
        <v>#DIV/0!</v>
      </c>
      <c r="AC189" s="6" t="e">
        <f t="shared" si="64"/>
        <v>#DIV/0!</v>
      </c>
      <c r="AD189" s="6" t="e">
        <f t="shared" si="65"/>
        <v>#DIV/0!</v>
      </c>
    </row>
    <row r="190" spans="1:30" x14ac:dyDescent="0.3">
      <c r="A190" s="15"/>
      <c r="B190" s="16"/>
      <c r="C190" s="17"/>
      <c r="D190" s="25"/>
      <c r="E190" s="26"/>
      <c r="F190" s="18"/>
      <c r="G190" s="25"/>
      <c r="H190" s="25"/>
      <c r="I190" s="10">
        <f t="shared" si="44"/>
        <v>0.18</v>
      </c>
      <c r="J190" s="6" t="e">
        <f t="shared" si="45"/>
        <v>#DIV/0!</v>
      </c>
      <c r="K190" s="6">
        <f t="shared" si="46"/>
        <v>0</v>
      </c>
      <c r="L190" s="24">
        <f t="shared" si="47"/>
        <v>0</v>
      </c>
      <c r="M190" s="23">
        <f t="shared" si="48"/>
        <v>0</v>
      </c>
      <c r="N190" s="6">
        <f t="shared" si="49"/>
        <v>0</v>
      </c>
      <c r="O190" s="11" t="e">
        <f t="shared" si="50"/>
        <v>#DIV/0!</v>
      </c>
      <c r="P190" s="6">
        <f t="shared" si="51"/>
        <v>0</v>
      </c>
      <c r="Q190" s="14">
        <f t="shared" si="52"/>
        <v>0</v>
      </c>
      <c r="R190" s="14">
        <f t="shared" si="53"/>
        <v>0</v>
      </c>
      <c r="S190" s="14">
        <f t="shared" si="54"/>
        <v>0</v>
      </c>
      <c r="T190" s="6">
        <f t="shared" si="55"/>
        <v>0</v>
      </c>
      <c r="U190" s="6" t="e">
        <f t="shared" si="56"/>
        <v>#DIV/0!</v>
      </c>
      <c r="V190" s="6" t="e">
        <f t="shared" si="57"/>
        <v>#DIV/0!</v>
      </c>
      <c r="W190" s="6" t="e">
        <f t="shared" si="58"/>
        <v>#DIV/0!</v>
      </c>
      <c r="X190" s="6">
        <f t="shared" si="59"/>
        <v>0</v>
      </c>
      <c r="Y190" s="6" t="e">
        <f t="shared" si="60"/>
        <v>#DIV/0!</v>
      </c>
      <c r="Z190" s="6">
        <f t="shared" si="61"/>
        <v>0</v>
      </c>
      <c r="AA190" s="6" t="e">
        <f t="shared" si="62"/>
        <v>#DIV/0!</v>
      </c>
      <c r="AB190" s="6" t="e">
        <f t="shared" si="63"/>
        <v>#DIV/0!</v>
      </c>
      <c r="AC190" s="6" t="e">
        <f t="shared" si="64"/>
        <v>#DIV/0!</v>
      </c>
      <c r="AD190" s="6" t="e">
        <f t="shared" si="65"/>
        <v>#DIV/0!</v>
      </c>
    </row>
    <row r="191" spans="1:30" x14ac:dyDescent="0.3">
      <c r="A191" s="15"/>
      <c r="B191" s="16"/>
      <c r="C191" s="17"/>
      <c r="D191" s="25"/>
      <c r="E191" s="26"/>
      <c r="F191" s="18"/>
      <c r="G191" s="25"/>
      <c r="H191" s="25"/>
      <c r="I191" s="10">
        <f t="shared" si="44"/>
        <v>0.18</v>
      </c>
      <c r="J191" s="6" t="e">
        <f t="shared" si="45"/>
        <v>#DIV/0!</v>
      </c>
      <c r="K191" s="6">
        <f t="shared" si="46"/>
        <v>0</v>
      </c>
      <c r="L191" s="24">
        <f t="shared" si="47"/>
        <v>0</v>
      </c>
      <c r="M191" s="23">
        <f t="shared" si="48"/>
        <v>0</v>
      </c>
      <c r="N191" s="6">
        <f t="shared" si="49"/>
        <v>0</v>
      </c>
      <c r="O191" s="11" t="e">
        <f t="shared" si="50"/>
        <v>#DIV/0!</v>
      </c>
      <c r="P191" s="6">
        <f t="shared" si="51"/>
        <v>0</v>
      </c>
      <c r="Q191" s="14">
        <f t="shared" si="52"/>
        <v>0</v>
      </c>
      <c r="R191" s="14">
        <f t="shared" si="53"/>
        <v>0</v>
      </c>
      <c r="S191" s="14">
        <f t="shared" si="54"/>
        <v>0</v>
      </c>
      <c r="T191" s="6">
        <f t="shared" si="55"/>
        <v>0</v>
      </c>
      <c r="U191" s="6" t="e">
        <f t="shared" si="56"/>
        <v>#DIV/0!</v>
      </c>
      <c r="V191" s="6" t="e">
        <f t="shared" si="57"/>
        <v>#DIV/0!</v>
      </c>
      <c r="W191" s="6" t="e">
        <f t="shared" si="58"/>
        <v>#DIV/0!</v>
      </c>
      <c r="X191" s="6">
        <f t="shared" si="59"/>
        <v>0</v>
      </c>
      <c r="Y191" s="6" t="e">
        <f t="shared" si="60"/>
        <v>#DIV/0!</v>
      </c>
      <c r="Z191" s="6">
        <f t="shared" si="61"/>
        <v>0</v>
      </c>
      <c r="AA191" s="6" t="e">
        <f t="shared" si="62"/>
        <v>#DIV/0!</v>
      </c>
      <c r="AB191" s="6" t="e">
        <f t="shared" si="63"/>
        <v>#DIV/0!</v>
      </c>
      <c r="AC191" s="6" t="e">
        <f t="shared" si="64"/>
        <v>#DIV/0!</v>
      </c>
      <c r="AD191" s="6" t="e">
        <f t="shared" si="65"/>
        <v>#DIV/0!</v>
      </c>
    </row>
    <row r="192" spans="1:30" x14ac:dyDescent="0.3">
      <c r="A192" s="15"/>
      <c r="B192" s="16"/>
      <c r="C192" s="17"/>
      <c r="D192" s="25"/>
      <c r="E192" s="26"/>
      <c r="F192" s="18"/>
      <c r="G192" s="25"/>
      <c r="H192" s="25"/>
      <c r="I192" s="10">
        <f t="shared" si="44"/>
        <v>0.18</v>
      </c>
      <c r="J192" s="6" t="e">
        <f t="shared" si="45"/>
        <v>#DIV/0!</v>
      </c>
      <c r="K192" s="6">
        <f t="shared" si="46"/>
        <v>0</v>
      </c>
      <c r="L192" s="24">
        <f t="shared" si="47"/>
        <v>0</v>
      </c>
      <c r="M192" s="23">
        <f t="shared" si="48"/>
        <v>0</v>
      </c>
      <c r="N192" s="6">
        <f t="shared" si="49"/>
        <v>0</v>
      </c>
      <c r="O192" s="11" t="e">
        <f t="shared" si="50"/>
        <v>#DIV/0!</v>
      </c>
      <c r="P192" s="6">
        <f t="shared" si="51"/>
        <v>0</v>
      </c>
      <c r="Q192" s="14">
        <f t="shared" si="52"/>
        <v>0</v>
      </c>
      <c r="R192" s="14">
        <f t="shared" si="53"/>
        <v>0</v>
      </c>
      <c r="S192" s="14">
        <f t="shared" si="54"/>
        <v>0</v>
      </c>
      <c r="T192" s="6">
        <f t="shared" si="55"/>
        <v>0</v>
      </c>
      <c r="U192" s="6" t="e">
        <f t="shared" si="56"/>
        <v>#DIV/0!</v>
      </c>
      <c r="V192" s="6" t="e">
        <f t="shared" si="57"/>
        <v>#DIV/0!</v>
      </c>
      <c r="W192" s="6" t="e">
        <f t="shared" si="58"/>
        <v>#DIV/0!</v>
      </c>
      <c r="X192" s="6">
        <f t="shared" si="59"/>
        <v>0</v>
      </c>
      <c r="Y192" s="6" t="e">
        <f t="shared" si="60"/>
        <v>#DIV/0!</v>
      </c>
      <c r="Z192" s="6">
        <f t="shared" si="61"/>
        <v>0</v>
      </c>
      <c r="AA192" s="6" t="e">
        <f t="shared" si="62"/>
        <v>#DIV/0!</v>
      </c>
      <c r="AB192" s="6" t="e">
        <f t="shared" si="63"/>
        <v>#DIV/0!</v>
      </c>
      <c r="AC192" s="6" t="e">
        <f t="shared" si="64"/>
        <v>#DIV/0!</v>
      </c>
      <c r="AD192" s="6" t="e">
        <f t="shared" si="65"/>
        <v>#DIV/0!</v>
      </c>
    </row>
    <row r="193" spans="1:30" x14ac:dyDescent="0.3">
      <c r="A193" s="15"/>
      <c r="B193" s="16"/>
      <c r="C193" s="17"/>
      <c r="D193" s="25"/>
      <c r="E193" s="26"/>
      <c r="F193" s="18"/>
      <c r="G193" s="25"/>
      <c r="H193" s="25"/>
      <c r="I193" s="10">
        <f t="shared" si="44"/>
        <v>0.18</v>
      </c>
      <c r="J193" s="6" t="e">
        <f t="shared" si="45"/>
        <v>#DIV/0!</v>
      </c>
      <c r="K193" s="6">
        <f t="shared" si="46"/>
        <v>0</v>
      </c>
      <c r="L193" s="24">
        <f t="shared" si="47"/>
        <v>0</v>
      </c>
      <c r="M193" s="23">
        <f t="shared" si="48"/>
        <v>0</v>
      </c>
      <c r="N193" s="6">
        <f t="shared" si="49"/>
        <v>0</v>
      </c>
      <c r="O193" s="11" t="e">
        <f t="shared" si="50"/>
        <v>#DIV/0!</v>
      </c>
      <c r="P193" s="6">
        <f t="shared" si="51"/>
        <v>0</v>
      </c>
      <c r="Q193" s="14">
        <f t="shared" si="52"/>
        <v>0</v>
      </c>
      <c r="R193" s="14">
        <f t="shared" si="53"/>
        <v>0</v>
      </c>
      <c r="S193" s="14">
        <f t="shared" si="54"/>
        <v>0</v>
      </c>
      <c r="T193" s="6">
        <f t="shared" si="55"/>
        <v>0</v>
      </c>
      <c r="U193" s="6" t="e">
        <f t="shared" si="56"/>
        <v>#DIV/0!</v>
      </c>
      <c r="V193" s="6" t="e">
        <f t="shared" si="57"/>
        <v>#DIV/0!</v>
      </c>
      <c r="W193" s="6" t="e">
        <f t="shared" si="58"/>
        <v>#DIV/0!</v>
      </c>
      <c r="X193" s="6">
        <f t="shared" si="59"/>
        <v>0</v>
      </c>
      <c r="Y193" s="6" t="e">
        <f t="shared" si="60"/>
        <v>#DIV/0!</v>
      </c>
      <c r="Z193" s="6">
        <f t="shared" si="61"/>
        <v>0</v>
      </c>
      <c r="AA193" s="6" t="e">
        <f t="shared" si="62"/>
        <v>#DIV/0!</v>
      </c>
      <c r="AB193" s="6" t="e">
        <f t="shared" si="63"/>
        <v>#DIV/0!</v>
      </c>
      <c r="AC193" s="6" t="e">
        <f t="shared" si="64"/>
        <v>#DIV/0!</v>
      </c>
      <c r="AD193" s="6" t="e">
        <f t="shared" si="65"/>
        <v>#DIV/0!</v>
      </c>
    </row>
    <row r="194" spans="1:30" x14ac:dyDescent="0.3">
      <c r="A194" s="15"/>
      <c r="B194" s="16"/>
      <c r="C194" s="17"/>
      <c r="D194" s="25"/>
      <c r="E194" s="26"/>
      <c r="F194" s="18"/>
      <c r="G194" s="25"/>
      <c r="H194" s="25"/>
      <c r="I194" s="10">
        <f t="shared" ref="I194:I229" si="66">$AI$5</f>
        <v>0.18</v>
      </c>
      <c r="J194" s="6" t="e">
        <f t="shared" ref="J194:J229" si="67">100*H194/(C194*D194)</f>
        <v>#DIV/0!</v>
      </c>
      <c r="K194" s="6">
        <f t="shared" ref="K194:K229" si="68">D194/$AI$12+D194*E194/100</f>
        <v>0</v>
      </c>
      <c r="L194" s="24">
        <f t="shared" ref="L194:L257" si="69">IF(D194&gt;0,IFERROR(N194+P194+K194+$AI$9,0),0)</f>
        <v>0</v>
      </c>
      <c r="M194" s="23">
        <f t="shared" ref="M194:M229" si="70">IF(D194&gt;0,IFERROR((G194/C194)+P194+K194+$AI$9,0),0)</f>
        <v>0</v>
      </c>
      <c r="N194" s="6">
        <f t="shared" ref="N194:N229" si="71">IFERROR(IF(G194=0,(AD194),G194/C194),0)</f>
        <v>0</v>
      </c>
      <c r="O194" s="11" t="e">
        <f t="shared" ref="O194:O257" si="72">N194/D194</f>
        <v>#DIV/0!</v>
      </c>
      <c r="P194" s="6">
        <f t="shared" ref="P194:P229" si="73">IFERROR(R194/C194,0)</f>
        <v>0</v>
      </c>
      <c r="Q194" s="14">
        <f t="shared" ref="Q194:Q229" si="74">K194*C194+G194</f>
        <v>0</v>
      </c>
      <c r="R194" s="14">
        <f t="shared" ref="R194:R229" si="75">($AI$7*(C194*K194+G194))/$AI$8</f>
        <v>0</v>
      </c>
      <c r="S194" s="14">
        <f t="shared" ref="S194:S229" si="76">IFERROR(IF(G194=0,N194*C194,0),0)</f>
        <v>0</v>
      </c>
      <c r="T194" s="6">
        <f t="shared" ref="T194:T229" si="77">D194</f>
        <v>0</v>
      </c>
      <c r="U194" s="6" t="e">
        <f t="shared" ref="U194:U229" si="78">H194/C194</f>
        <v>#DIV/0!</v>
      </c>
      <c r="V194" s="6" t="e">
        <f t="shared" ref="V194:V257" si="79">T194-U194</f>
        <v>#DIV/0!</v>
      </c>
      <c r="W194" s="6" t="e">
        <f t="shared" ref="W194:W257" si="80">V194/(1-$AI$5)</f>
        <v>#DIV/0!</v>
      </c>
      <c r="X194" s="6">
        <f t="shared" ref="X194:X257" si="81">IF(F194="sim",W194*51.11/100,0)</f>
        <v>0</v>
      </c>
      <c r="Y194" s="6" t="e">
        <f t="shared" ref="Y194:Y257" si="82">W194-X194</f>
        <v>#DIV/0!</v>
      </c>
      <c r="Z194" s="6">
        <f t="shared" ref="Z194:Z229" si="83">IF(F194="sim",I194*(D194*0.551),I194*D194)</f>
        <v>0</v>
      </c>
      <c r="AA194" s="6" t="e">
        <f t="shared" ref="AA194:AA229" si="84">Y194*I194</f>
        <v>#DIV/0!</v>
      </c>
      <c r="AB194" s="6" t="e">
        <f t="shared" ref="AB194:AB257" si="85">IF(G194=0,AA194-U194,0)</f>
        <v>#DIV/0!</v>
      </c>
      <c r="AC194" s="6" t="e">
        <f t="shared" ref="AC194:AC229" si="86">IF(G194=0,Z194-U194,0)</f>
        <v>#DIV/0!</v>
      </c>
      <c r="AD194" s="6" t="e">
        <f t="shared" ref="AD194:AD257" si="87">IF($AI$3="Não",0,IF($AI$4="Base_Unica",AC194,AB194))</f>
        <v>#DIV/0!</v>
      </c>
    </row>
    <row r="195" spans="1:30" x14ac:dyDescent="0.3">
      <c r="A195" s="15"/>
      <c r="B195" s="16"/>
      <c r="C195" s="17"/>
      <c r="D195" s="25"/>
      <c r="E195" s="26"/>
      <c r="F195" s="18"/>
      <c r="G195" s="25"/>
      <c r="H195" s="25"/>
      <c r="I195" s="10">
        <f t="shared" si="66"/>
        <v>0.18</v>
      </c>
      <c r="J195" s="6" t="e">
        <f t="shared" si="67"/>
        <v>#DIV/0!</v>
      </c>
      <c r="K195" s="6">
        <f t="shared" si="68"/>
        <v>0</v>
      </c>
      <c r="L195" s="24">
        <f t="shared" si="69"/>
        <v>0</v>
      </c>
      <c r="M195" s="23">
        <f t="shared" si="70"/>
        <v>0</v>
      </c>
      <c r="N195" s="6">
        <f t="shared" si="71"/>
        <v>0</v>
      </c>
      <c r="O195" s="11" t="e">
        <f t="shared" si="72"/>
        <v>#DIV/0!</v>
      </c>
      <c r="P195" s="6">
        <f t="shared" si="73"/>
        <v>0</v>
      </c>
      <c r="Q195" s="14">
        <f t="shared" si="74"/>
        <v>0</v>
      </c>
      <c r="R195" s="14">
        <f t="shared" si="75"/>
        <v>0</v>
      </c>
      <c r="S195" s="14">
        <f t="shared" si="76"/>
        <v>0</v>
      </c>
      <c r="T195" s="6">
        <f t="shared" si="77"/>
        <v>0</v>
      </c>
      <c r="U195" s="6" t="e">
        <f t="shared" si="78"/>
        <v>#DIV/0!</v>
      </c>
      <c r="V195" s="6" t="e">
        <f t="shared" si="79"/>
        <v>#DIV/0!</v>
      </c>
      <c r="W195" s="6" t="e">
        <f t="shared" si="80"/>
        <v>#DIV/0!</v>
      </c>
      <c r="X195" s="6">
        <f t="shared" si="81"/>
        <v>0</v>
      </c>
      <c r="Y195" s="6" t="e">
        <f t="shared" si="82"/>
        <v>#DIV/0!</v>
      </c>
      <c r="Z195" s="6">
        <f t="shared" si="83"/>
        <v>0</v>
      </c>
      <c r="AA195" s="6" t="e">
        <f t="shared" si="84"/>
        <v>#DIV/0!</v>
      </c>
      <c r="AB195" s="6" t="e">
        <f t="shared" si="85"/>
        <v>#DIV/0!</v>
      </c>
      <c r="AC195" s="6" t="e">
        <f t="shared" si="86"/>
        <v>#DIV/0!</v>
      </c>
      <c r="AD195" s="6" t="e">
        <f t="shared" si="87"/>
        <v>#DIV/0!</v>
      </c>
    </row>
    <row r="196" spans="1:30" x14ac:dyDescent="0.3">
      <c r="A196" s="15"/>
      <c r="B196" s="16"/>
      <c r="C196" s="17"/>
      <c r="D196" s="25"/>
      <c r="E196" s="26"/>
      <c r="F196" s="18"/>
      <c r="G196" s="25"/>
      <c r="H196" s="25"/>
      <c r="I196" s="10">
        <f t="shared" si="66"/>
        <v>0.18</v>
      </c>
      <c r="J196" s="6" t="e">
        <f t="shared" si="67"/>
        <v>#DIV/0!</v>
      </c>
      <c r="K196" s="6">
        <f t="shared" si="68"/>
        <v>0</v>
      </c>
      <c r="L196" s="24">
        <f t="shared" si="69"/>
        <v>0</v>
      </c>
      <c r="M196" s="23">
        <f t="shared" si="70"/>
        <v>0</v>
      </c>
      <c r="N196" s="6">
        <f t="shared" si="71"/>
        <v>0</v>
      </c>
      <c r="O196" s="11" t="e">
        <f t="shared" si="72"/>
        <v>#DIV/0!</v>
      </c>
      <c r="P196" s="6">
        <f t="shared" si="73"/>
        <v>0</v>
      </c>
      <c r="Q196" s="14">
        <f t="shared" si="74"/>
        <v>0</v>
      </c>
      <c r="R196" s="14">
        <f t="shared" si="75"/>
        <v>0</v>
      </c>
      <c r="S196" s="14">
        <f t="shared" si="76"/>
        <v>0</v>
      </c>
      <c r="T196" s="6">
        <f t="shared" si="77"/>
        <v>0</v>
      </c>
      <c r="U196" s="6" t="e">
        <f t="shared" si="78"/>
        <v>#DIV/0!</v>
      </c>
      <c r="V196" s="6" t="e">
        <f t="shared" si="79"/>
        <v>#DIV/0!</v>
      </c>
      <c r="W196" s="6" t="e">
        <f t="shared" si="80"/>
        <v>#DIV/0!</v>
      </c>
      <c r="X196" s="6">
        <f t="shared" si="81"/>
        <v>0</v>
      </c>
      <c r="Y196" s="6" t="e">
        <f t="shared" si="82"/>
        <v>#DIV/0!</v>
      </c>
      <c r="Z196" s="6">
        <f t="shared" si="83"/>
        <v>0</v>
      </c>
      <c r="AA196" s="6" t="e">
        <f t="shared" si="84"/>
        <v>#DIV/0!</v>
      </c>
      <c r="AB196" s="6" t="e">
        <f t="shared" si="85"/>
        <v>#DIV/0!</v>
      </c>
      <c r="AC196" s="6" t="e">
        <f t="shared" si="86"/>
        <v>#DIV/0!</v>
      </c>
      <c r="AD196" s="6" t="e">
        <f t="shared" si="87"/>
        <v>#DIV/0!</v>
      </c>
    </row>
    <row r="197" spans="1:30" x14ac:dyDescent="0.3">
      <c r="A197" s="15"/>
      <c r="B197" s="16"/>
      <c r="C197" s="17"/>
      <c r="D197" s="25"/>
      <c r="E197" s="26"/>
      <c r="F197" s="18"/>
      <c r="G197" s="25"/>
      <c r="H197" s="25"/>
      <c r="I197" s="10">
        <f t="shared" si="66"/>
        <v>0.18</v>
      </c>
      <c r="J197" s="6" t="e">
        <f t="shared" si="67"/>
        <v>#DIV/0!</v>
      </c>
      <c r="K197" s="6">
        <f t="shared" si="68"/>
        <v>0</v>
      </c>
      <c r="L197" s="24">
        <f t="shared" si="69"/>
        <v>0</v>
      </c>
      <c r="M197" s="23">
        <f t="shared" si="70"/>
        <v>0</v>
      </c>
      <c r="N197" s="6">
        <f t="shared" si="71"/>
        <v>0</v>
      </c>
      <c r="O197" s="11" t="e">
        <f t="shared" si="72"/>
        <v>#DIV/0!</v>
      </c>
      <c r="P197" s="6">
        <f t="shared" si="73"/>
        <v>0</v>
      </c>
      <c r="Q197" s="14">
        <f t="shared" si="74"/>
        <v>0</v>
      </c>
      <c r="R197" s="14">
        <f t="shared" si="75"/>
        <v>0</v>
      </c>
      <c r="S197" s="14">
        <f t="shared" si="76"/>
        <v>0</v>
      </c>
      <c r="T197" s="6">
        <f t="shared" si="77"/>
        <v>0</v>
      </c>
      <c r="U197" s="6" t="e">
        <f t="shared" si="78"/>
        <v>#DIV/0!</v>
      </c>
      <c r="V197" s="6" t="e">
        <f t="shared" si="79"/>
        <v>#DIV/0!</v>
      </c>
      <c r="W197" s="6" t="e">
        <f t="shared" si="80"/>
        <v>#DIV/0!</v>
      </c>
      <c r="X197" s="6">
        <f t="shared" si="81"/>
        <v>0</v>
      </c>
      <c r="Y197" s="6" t="e">
        <f t="shared" si="82"/>
        <v>#DIV/0!</v>
      </c>
      <c r="Z197" s="6">
        <f t="shared" si="83"/>
        <v>0</v>
      </c>
      <c r="AA197" s="6" t="e">
        <f t="shared" si="84"/>
        <v>#DIV/0!</v>
      </c>
      <c r="AB197" s="6" t="e">
        <f t="shared" si="85"/>
        <v>#DIV/0!</v>
      </c>
      <c r="AC197" s="6" t="e">
        <f t="shared" si="86"/>
        <v>#DIV/0!</v>
      </c>
      <c r="AD197" s="6" t="e">
        <f t="shared" si="87"/>
        <v>#DIV/0!</v>
      </c>
    </row>
    <row r="198" spans="1:30" x14ac:dyDescent="0.3">
      <c r="A198" s="15"/>
      <c r="B198" s="16"/>
      <c r="C198" s="17"/>
      <c r="D198" s="25"/>
      <c r="E198" s="26"/>
      <c r="F198" s="18"/>
      <c r="G198" s="25"/>
      <c r="H198" s="25"/>
      <c r="I198" s="10">
        <f t="shared" si="66"/>
        <v>0.18</v>
      </c>
      <c r="J198" s="6" t="e">
        <f t="shared" si="67"/>
        <v>#DIV/0!</v>
      </c>
      <c r="K198" s="6">
        <f t="shared" si="68"/>
        <v>0</v>
      </c>
      <c r="L198" s="24">
        <f t="shared" si="69"/>
        <v>0</v>
      </c>
      <c r="M198" s="23">
        <f t="shared" si="70"/>
        <v>0</v>
      </c>
      <c r="N198" s="6">
        <f t="shared" si="71"/>
        <v>0</v>
      </c>
      <c r="O198" s="11" t="e">
        <f t="shared" si="72"/>
        <v>#DIV/0!</v>
      </c>
      <c r="P198" s="6">
        <f t="shared" si="73"/>
        <v>0</v>
      </c>
      <c r="Q198" s="14">
        <f t="shared" si="74"/>
        <v>0</v>
      </c>
      <c r="R198" s="14">
        <f t="shared" si="75"/>
        <v>0</v>
      </c>
      <c r="S198" s="14">
        <f t="shared" si="76"/>
        <v>0</v>
      </c>
      <c r="T198" s="6">
        <f t="shared" si="77"/>
        <v>0</v>
      </c>
      <c r="U198" s="6" t="e">
        <f t="shared" si="78"/>
        <v>#DIV/0!</v>
      </c>
      <c r="V198" s="6" t="e">
        <f t="shared" si="79"/>
        <v>#DIV/0!</v>
      </c>
      <c r="W198" s="6" t="e">
        <f t="shared" si="80"/>
        <v>#DIV/0!</v>
      </c>
      <c r="X198" s="6">
        <f t="shared" si="81"/>
        <v>0</v>
      </c>
      <c r="Y198" s="6" t="e">
        <f t="shared" si="82"/>
        <v>#DIV/0!</v>
      </c>
      <c r="Z198" s="6">
        <f t="shared" si="83"/>
        <v>0</v>
      </c>
      <c r="AA198" s="6" t="e">
        <f t="shared" si="84"/>
        <v>#DIV/0!</v>
      </c>
      <c r="AB198" s="6" t="e">
        <f t="shared" si="85"/>
        <v>#DIV/0!</v>
      </c>
      <c r="AC198" s="6" t="e">
        <f t="shared" si="86"/>
        <v>#DIV/0!</v>
      </c>
      <c r="AD198" s="6" t="e">
        <f t="shared" si="87"/>
        <v>#DIV/0!</v>
      </c>
    </row>
    <row r="199" spans="1:30" x14ac:dyDescent="0.3">
      <c r="A199" s="15"/>
      <c r="B199" s="16"/>
      <c r="C199" s="17"/>
      <c r="D199" s="25"/>
      <c r="E199" s="26"/>
      <c r="F199" s="18"/>
      <c r="G199" s="25"/>
      <c r="H199" s="25"/>
      <c r="I199" s="10">
        <f t="shared" si="66"/>
        <v>0.18</v>
      </c>
      <c r="J199" s="6" t="e">
        <f t="shared" si="67"/>
        <v>#DIV/0!</v>
      </c>
      <c r="K199" s="6">
        <f t="shared" si="68"/>
        <v>0</v>
      </c>
      <c r="L199" s="24">
        <f t="shared" si="69"/>
        <v>0</v>
      </c>
      <c r="M199" s="23">
        <f t="shared" si="70"/>
        <v>0</v>
      </c>
      <c r="N199" s="6">
        <f t="shared" si="71"/>
        <v>0</v>
      </c>
      <c r="O199" s="11" t="e">
        <f t="shared" si="72"/>
        <v>#DIV/0!</v>
      </c>
      <c r="P199" s="6">
        <f t="shared" si="73"/>
        <v>0</v>
      </c>
      <c r="Q199" s="14">
        <f t="shared" si="74"/>
        <v>0</v>
      </c>
      <c r="R199" s="14">
        <f t="shared" si="75"/>
        <v>0</v>
      </c>
      <c r="S199" s="14">
        <f t="shared" si="76"/>
        <v>0</v>
      </c>
      <c r="T199" s="6">
        <f t="shared" si="77"/>
        <v>0</v>
      </c>
      <c r="U199" s="6" t="e">
        <f t="shared" si="78"/>
        <v>#DIV/0!</v>
      </c>
      <c r="V199" s="6" t="e">
        <f t="shared" si="79"/>
        <v>#DIV/0!</v>
      </c>
      <c r="W199" s="6" t="e">
        <f t="shared" si="80"/>
        <v>#DIV/0!</v>
      </c>
      <c r="X199" s="6">
        <f t="shared" si="81"/>
        <v>0</v>
      </c>
      <c r="Y199" s="6" t="e">
        <f t="shared" si="82"/>
        <v>#DIV/0!</v>
      </c>
      <c r="Z199" s="6">
        <f t="shared" si="83"/>
        <v>0</v>
      </c>
      <c r="AA199" s="6" t="e">
        <f t="shared" si="84"/>
        <v>#DIV/0!</v>
      </c>
      <c r="AB199" s="6" t="e">
        <f t="shared" si="85"/>
        <v>#DIV/0!</v>
      </c>
      <c r="AC199" s="6" t="e">
        <f t="shared" si="86"/>
        <v>#DIV/0!</v>
      </c>
      <c r="AD199" s="6" t="e">
        <f t="shared" si="87"/>
        <v>#DIV/0!</v>
      </c>
    </row>
    <row r="200" spans="1:30" x14ac:dyDescent="0.3">
      <c r="A200" s="15"/>
      <c r="B200" s="16"/>
      <c r="C200" s="17"/>
      <c r="D200" s="25"/>
      <c r="E200" s="26"/>
      <c r="F200" s="18"/>
      <c r="G200" s="25"/>
      <c r="H200" s="25"/>
      <c r="I200" s="10">
        <f t="shared" si="66"/>
        <v>0.18</v>
      </c>
      <c r="J200" s="6" t="e">
        <f t="shared" si="67"/>
        <v>#DIV/0!</v>
      </c>
      <c r="K200" s="6">
        <f t="shared" si="68"/>
        <v>0</v>
      </c>
      <c r="L200" s="24">
        <f t="shared" si="69"/>
        <v>0</v>
      </c>
      <c r="M200" s="23">
        <f t="shared" si="70"/>
        <v>0</v>
      </c>
      <c r="N200" s="6">
        <f t="shared" si="71"/>
        <v>0</v>
      </c>
      <c r="O200" s="11" t="e">
        <f t="shared" si="72"/>
        <v>#DIV/0!</v>
      </c>
      <c r="P200" s="6">
        <f t="shared" si="73"/>
        <v>0</v>
      </c>
      <c r="Q200" s="14">
        <f t="shared" si="74"/>
        <v>0</v>
      </c>
      <c r="R200" s="14">
        <f t="shared" si="75"/>
        <v>0</v>
      </c>
      <c r="S200" s="14">
        <f t="shared" si="76"/>
        <v>0</v>
      </c>
      <c r="T200" s="6">
        <f t="shared" si="77"/>
        <v>0</v>
      </c>
      <c r="U200" s="6" t="e">
        <f t="shared" si="78"/>
        <v>#DIV/0!</v>
      </c>
      <c r="V200" s="6" t="e">
        <f t="shared" si="79"/>
        <v>#DIV/0!</v>
      </c>
      <c r="W200" s="6" t="e">
        <f t="shared" si="80"/>
        <v>#DIV/0!</v>
      </c>
      <c r="X200" s="6">
        <f t="shared" si="81"/>
        <v>0</v>
      </c>
      <c r="Y200" s="6" t="e">
        <f t="shared" si="82"/>
        <v>#DIV/0!</v>
      </c>
      <c r="Z200" s="6">
        <f t="shared" si="83"/>
        <v>0</v>
      </c>
      <c r="AA200" s="6" t="e">
        <f t="shared" si="84"/>
        <v>#DIV/0!</v>
      </c>
      <c r="AB200" s="6" t="e">
        <f t="shared" si="85"/>
        <v>#DIV/0!</v>
      </c>
      <c r="AC200" s="6" t="e">
        <f t="shared" si="86"/>
        <v>#DIV/0!</v>
      </c>
      <c r="AD200" s="6" t="e">
        <f t="shared" si="87"/>
        <v>#DIV/0!</v>
      </c>
    </row>
    <row r="201" spans="1:30" x14ac:dyDescent="0.3">
      <c r="A201" s="15"/>
      <c r="B201" s="16"/>
      <c r="C201" s="17"/>
      <c r="D201" s="25"/>
      <c r="E201" s="26"/>
      <c r="F201" s="18"/>
      <c r="G201" s="25"/>
      <c r="H201" s="25"/>
      <c r="I201" s="10">
        <f t="shared" si="66"/>
        <v>0.18</v>
      </c>
      <c r="J201" s="6" t="e">
        <f t="shared" si="67"/>
        <v>#DIV/0!</v>
      </c>
      <c r="K201" s="6">
        <f t="shared" si="68"/>
        <v>0</v>
      </c>
      <c r="L201" s="24">
        <f t="shared" si="69"/>
        <v>0</v>
      </c>
      <c r="M201" s="23">
        <f t="shared" si="70"/>
        <v>0</v>
      </c>
      <c r="N201" s="6">
        <f t="shared" si="71"/>
        <v>0</v>
      </c>
      <c r="O201" s="11" t="e">
        <f t="shared" si="72"/>
        <v>#DIV/0!</v>
      </c>
      <c r="P201" s="6">
        <f t="shared" si="73"/>
        <v>0</v>
      </c>
      <c r="Q201" s="14">
        <f t="shared" si="74"/>
        <v>0</v>
      </c>
      <c r="R201" s="14">
        <f t="shared" si="75"/>
        <v>0</v>
      </c>
      <c r="S201" s="14">
        <f t="shared" si="76"/>
        <v>0</v>
      </c>
      <c r="T201" s="6">
        <f t="shared" si="77"/>
        <v>0</v>
      </c>
      <c r="U201" s="6" t="e">
        <f t="shared" si="78"/>
        <v>#DIV/0!</v>
      </c>
      <c r="V201" s="6" t="e">
        <f t="shared" si="79"/>
        <v>#DIV/0!</v>
      </c>
      <c r="W201" s="6" t="e">
        <f t="shared" si="80"/>
        <v>#DIV/0!</v>
      </c>
      <c r="X201" s="6">
        <f t="shared" si="81"/>
        <v>0</v>
      </c>
      <c r="Y201" s="6" t="e">
        <f t="shared" si="82"/>
        <v>#DIV/0!</v>
      </c>
      <c r="Z201" s="6">
        <f t="shared" si="83"/>
        <v>0</v>
      </c>
      <c r="AA201" s="6" t="e">
        <f t="shared" si="84"/>
        <v>#DIV/0!</v>
      </c>
      <c r="AB201" s="6" t="e">
        <f t="shared" si="85"/>
        <v>#DIV/0!</v>
      </c>
      <c r="AC201" s="6" t="e">
        <f t="shared" si="86"/>
        <v>#DIV/0!</v>
      </c>
      <c r="AD201" s="6" t="e">
        <f t="shared" si="87"/>
        <v>#DIV/0!</v>
      </c>
    </row>
    <row r="202" spans="1:30" x14ac:dyDescent="0.3">
      <c r="A202" s="15"/>
      <c r="B202" s="16"/>
      <c r="C202" s="17"/>
      <c r="D202" s="25"/>
      <c r="E202" s="26"/>
      <c r="F202" s="18"/>
      <c r="G202" s="25"/>
      <c r="H202" s="25"/>
      <c r="I202" s="10">
        <f t="shared" si="66"/>
        <v>0.18</v>
      </c>
      <c r="J202" s="6" t="e">
        <f t="shared" si="67"/>
        <v>#DIV/0!</v>
      </c>
      <c r="K202" s="6">
        <f t="shared" si="68"/>
        <v>0</v>
      </c>
      <c r="L202" s="24">
        <f t="shared" si="69"/>
        <v>0</v>
      </c>
      <c r="M202" s="23">
        <f t="shared" si="70"/>
        <v>0</v>
      </c>
      <c r="N202" s="6">
        <f t="shared" si="71"/>
        <v>0</v>
      </c>
      <c r="O202" s="11" t="e">
        <f t="shared" si="72"/>
        <v>#DIV/0!</v>
      </c>
      <c r="P202" s="6">
        <f t="shared" si="73"/>
        <v>0</v>
      </c>
      <c r="Q202" s="14">
        <f t="shared" si="74"/>
        <v>0</v>
      </c>
      <c r="R202" s="14">
        <f t="shared" si="75"/>
        <v>0</v>
      </c>
      <c r="S202" s="14">
        <f t="shared" si="76"/>
        <v>0</v>
      </c>
      <c r="T202" s="6">
        <f t="shared" si="77"/>
        <v>0</v>
      </c>
      <c r="U202" s="6" t="e">
        <f t="shared" si="78"/>
        <v>#DIV/0!</v>
      </c>
      <c r="V202" s="6" t="e">
        <f t="shared" si="79"/>
        <v>#DIV/0!</v>
      </c>
      <c r="W202" s="6" t="e">
        <f t="shared" si="80"/>
        <v>#DIV/0!</v>
      </c>
      <c r="X202" s="6">
        <f t="shared" si="81"/>
        <v>0</v>
      </c>
      <c r="Y202" s="6" t="e">
        <f t="shared" si="82"/>
        <v>#DIV/0!</v>
      </c>
      <c r="Z202" s="6">
        <f t="shared" si="83"/>
        <v>0</v>
      </c>
      <c r="AA202" s="6" t="e">
        <f t="shared" si="84"/>
        <v>#DIV/0!</v>
      </c>
      <c r="AB202" s="6" t="e">
        <f t="shared" si="85"/>
        <v>#DIV/0!</v>
      </c>
      <c r="AC202" s="6" t="e">
        <f t="shared" si="86"/>
        <v>#DIV/0!</v>
      </c>
      <c r="AD202" s="6" t="e">
        <f t="shared" si="87"/>
        <v>#DIV/0!</v>
      </c>
    </row>
    <row r="203" spans="1:30" x14ac:dyDescent="0.3">
      <c r="A203" s="15"/>
      <c r="B203" s="16"/>
      <c r="C203" s="17"/>
      <c r="D203" s="25"/>
      <c r="E203" s="26"/>
      <c r="F203" s="18"/>
      <c r="G203" s="25"/>
      <c r="H203" s="25"/>
      <c r="I203" s="10">
        <f t="shared" si="66"/>
        <v>0.18</v>
      </c>
      <c r="J203" s="6" t="e">
        <f t="shared" si="67"/>
        <v>#DIV/0!</v>
      </c>
      <c r="K203" s="6">
        <f t="shared" si="68"/>
        <v>0</v>
      </c>
      <c r="L203" s="24">
        <f t="shared" si="69"/>
        <v>0</v>
      </c>
      <c r="M203" s="23">
        <f t="shared" si="70"/>
        <v>0</v>
      </c>
      <c r="N203" s="6">
        <f t="shared" si="71"/>
        <v>0</v>
      </c>
      <c r="O203" s="11" t="e">
        <f t="shared" si="72"/>
        <v>#DIV/0!</v>
      </c>
      <c r="P203" s="6">
        <f t="shared" si="73"/>
        <v>0</v>
      </c>
      <c r="Q203" s="14">
        <f t="shared" si="74"/>
        <v>0</v>
      </c>
      <c r="R203" s="14">
        <f t="shared" si="75"/>
        <v>0</v>
      </c>
      <c r="S203" s="14">
        <f t="shared" si="76"/>
        <v>0</v>
      </c>
      <c r="T203" s="6">
        <f t="shared" si="77"/>
        <v>0</v>
      </c>
      <c r="U203" s="6" t="e">
        <f t="shared" si="78"/>
        <v>#DIV/0!</v>
      </c>
      <c r="V203" s="6" t="e">
        <f t="shared" si="79"/>
        <v>#DIV/0!</v>
      </c>
      <c r="W203" s="6" t="e">
        <f t="shared" si="80"/>
        <v>#DIV/0!</v>
      </c>
      <c r="X203" s="6">
        <f t="shared" si="81"/>
        <v>0</v>
      </c>
      <c r="Y203" s="6" t="e">
        <f t="shared" si="82"/>
        <v>#DIV/0!</v>
      </c>
      <c r="Z203" s="6">
        <f t="shared" si="83"/>
        <v>0</v>
      </c>
      <c r="AA203" s="6" t="e">
        <f t="shared" si="84"/>
        <v>#DIV/0!</v>
      </c>
      <c r="AB203" s="6" t="e">
        <f t="shared" si="85"/>
        <v>#DIV/0!</v>
      </c>
      <c r="AC203" s="6" t="e">
        <f t="shared" si="86"/>
        <v>#DIV/0!</v>
      </c>
      <c r="AD203" s="6" t="e">
        <f t="shared" si="87"/>
        <v>#DIV/0!</v>
      </c>
    </row>
    <row r="204" spans="1:30" x14ac:dyDescent="0.3">
      <c r="A204" s="15"/>
      <c r="B204" s="16"/>
      <c r="C204" s="17"/>
      <c r="D204" s="25"/>
      <c r="E204" s="26"/>
      <c r="F204" s="18"/>
      <c r="G204" s="25"/>
      <c r="H204" s="25"/>
      <c r="I204" s="10">
        <f t="shared" si="66"/>
        <v>0.18</v>
      </c>
      <c r="J204" s="6" t="e">
        <f t="shared" si="67"/>
        <v>#DIV/0!</v>
      </c>
      <c r="K204" s="6">
        <f t="shared" si="68"/>
        <v>0</v>
      </c>
      <c r="L204" s="24">
        <f t="shared" si="69"/>
        <v>0</v>
      </c>
      <c r="M204" s="23">
        <f t="shared" si="70"/>
        <v>0</v>
      </c>
      <c r="N204" s="6">
        <f t="shared" si="71"/>
        <v>0</v>
      </c>
      <c r="O204" s="11" t="e">
        <f t="shared" si="72"/>
        <v>#DIV/0!</v>
      </c>
      <c r="P204" s="6">
        <f t="shared" si="73"/>
        <v>0</v>
      </c>
      <c r="Q204" s="14">
        <f t="shared" si="74"/>
        <v>0</v>
      </c>
      <c r="R204" s="14">
        <f t="shared" si="75"/>
        <v>0</v>
      </c>
      <c r="S204" s="14">
        <f t="shared" si="76"/>
        <v>0</v>
      </c>
      <c r="T204" s="6">
        <f t="shared" si="77"/>
        <v>0</v>
      </c>
      <c r="U204" s="6" t="e">
        <f t="shared" si="78"/>
        <v>#DIV/0!</v>
      </c>
      <c r="V204" s="6" t="e">
        <f t="shared" si="79"/>
        <v>#DIV/0!</v>
      </c>
      <c r="W204" s="6" t="e">
        <f t="shared" si="80"/>
        <v>#DIV/0!</v>
      </c>
      <c r="X204" s="6">
        <f t="shared" si="81"/>
        <v>0</v>
      </c>
      <c r="Y204" s="6" t="e">
        <f t="shared" si="82"/>
        <v>#DIV/0!</v>
      </c>
      <c r="Z204" s="6">
        <f t="shared" si="83"/>
        <v>0</v>
      </c>
      <c r="AA204" s="6" t="e">
        <f t="shared" si="84"/>
        <v>#DIV/0!</v>
      </c>
      <c r="AB204" s="6" t="e">
        <f t="shared" si="85"/>
        <v>#DIV/0!</v>
      </c>
      <c r="AC204" s="6" t="e">
        <f t="shared" si="86"/>
        <v>#DIV/0!</v>
      </c>
      <c r="AD204" s="6" t="e">
        <f t="shared" si="87"/>
        <v>#DIV/0!</v>
      </c>
    </row>
    <row r="205" spans="1:30" x14ac:dyDescent="0.3">
      <c r="A205" s="15"/>
      <c r="B205" s="16"/>
      <c r="C205" s="17"/>
      <c r="D205" s="25"/>
      <c r="E205" s="26"/>
      <c r="F205" s="18"/>
      <c r="G205" s="25"/>
      <c r="H205" s="25"/>
      <c r="I205" s="10">
        <f t="shared" si="66"/>
        <v>0.18</v>
      </c>
      <c r="J205" s="6" t="e">
        <f t="shared" si="67"/>
        <v>#DIV/0!</v>
      </c>
      <c r="K205" s="6">
        <f t="shared" si="68"/>
        <v>0</v>
      </c>
      <c r="L205" s="24">
        <f t="shared" si="69"/>
        <v>0</v>
      </c>
      <c r="M205" s="23">
        <f t="shared" si="70"/>
        <v>0</v>
      </c>
      <c r="N205" s="6">
        <f t="shared" si="71"/>
        <v>0</v>
      </c>
      <c r="O205" s="11" t="e">
        <f t="shared" si="72"/>
        <v>#DIV/0!</v>
      </c>
      <c r="P205" s="6">
        <f t="shared" si="73"/>
        <v>0</v>
      </c>
      <c r="Q205" s="14">
        <f t="shared" si="74"/>
        <v>0</v>
      </c>
      <c r="R205" s="14">
        <f t="shared" si="75"/>
        <v>0</v>
      </c>
      <c r="S205" s="14">
        <f t="shared" si="76"/>
        <v>0</v>
      </c>
      <c r="T205" s="6">
        <f t="shared" si="77"/>
        <v>0</v>
      </c>
      <c r="U205" s="6" t="e">
        <f t="shared" si="78"/>
        <v>#DIV/0!</v>
      </c>
      <c r="V205" s="6" t="e">
        <f t="shared" si="79"/>
        <v>#DIV/0!</v>
      </c>
      <c r="W205" s="6" t="e">
        <f t="shared" si="80"/>
        <v>#DIV/0!</v>
      </c>
      <c r="X205" s="6">
        <f t="shared" si="81"/>
        <v>0</v>
      </c>
      <c r="Y205" s="6" t="e">
        <f t="shared" si="82"/>
        <v>#DIV/0!</v>
      </c>
      <c r="Z205" s="6">
        <f t="shared" si="83"/>
        <v>0</v>
      </c>
      <c r="AA205" s="6" t="e">
        <f t="shared" si="84"/>
        <v>#DIV/0!</v>
      </c>
      <c r="AB205" s="6" t="e">
        <f t="shared" si="85"/>
        <v>#DIV/0!</v>
      </c>
      <c r="AC205" s="6" t="e">
        <f t="shared" si="86"/>
        <v>#DIV/0!</v>
      </c>
      <c r="AD205" s="6" t="e">
        <f t="shared" si="87"/>
        <v>#DIV/0!</v>
      </c>
    </row>
    <row r="206" spans="1:30" x14ac:dyDescent="0.3">
      <c r="A206" s="15"/>
      <c r="B206" s="16"/>
      <c r="C206" s="17"/>
      <c r="D206" s="25"/>
      <c r="E206" s="26"/>
      <c r="F206" s="18"/>
      <c r="G206" s="25"/>
      <c r="H206" s="25"/>
      <c r="I206" s="10">
        <f t="shared" si="66"/>
        <v>0.18</v>
      </c>
      <c r="J206" s="6" t="e">
        <f t="shared" si="67"/>
        <v>#DIV/0!</v>
      </c>
      <c r="K206" s="6">
        <f t="shared" si="68"/>
        <v>0</v>
      </c>
      <c r="L206" s="24">
        <f t="shared" si="69"/>
        <v>0</v>
      </c>
      <c r="M206" s="23">
        <f t="shared" si="70"/>
        <v>0</v>
      </c>
      <c r="N206" s="6">
        <f t="shared" si="71"/>
        <v>0</v>
      </c>
      <c r="O206" s="11" t="e">
        <f t="shared" si="72"/>
        <v>#DIV/0!</v>
      </c>
      <c r="P206" s="6">
        <f t="shared" si="73"/>
        <v>0</v>
      </c>
      <c r="Q206" s="14">
        <f t="shared" si="74"/>
        <v>0</v>
      </c>
      <c r="R206" s="14">
        <f t="shared" si="75"/>
        <v>0</v>
      </c>
      <c r="S206" s="14">
        <f t="shared" si="76"/>
        <v>0</v>
      </c>
      <c r="T206" s="6">
        <f t="shared" si="77"/>
        <v>0</v>
      </c>
      <c r="U206" s="6" t="e">
        <f t="shared" si="78"/>
        <v>#DIV/0!</v>
      </c>
      <c r="V206" s="6" t="e">
        <f t="shared" si="79"/>
        <v>#DIV/0!</v>
      </c>
      <c r="W206" s="6" t="e">
        <f t="shared" si="80"/>
        <v>#DIV/0!</v>
      </c>
      <c r="X206" s="6">
        <f t="shared" si="81"/>
        <v>0</v>
      </c>
      <c r="Y206" s="6" t="e">
        <f t="shared" si="82"/>
        <v>#DIV/0!</v>
      </c>
      <c r="Z206" s="6">
        <f t="shared" si="83"/>
        <v>0</v>
      </c>
      <c r="AA206" s="6" t="e">
        <f t="shared" si="84"/>
        <v>#DIV/0!</v>
      </c>
      <c r="AB206" s="6" t="e">
        <f t="shared" si="85"/>
        <v>#DIV/0!</v>
      </c>
      <c r="AC206" s="6" t="e">
        <f t="shared" si="86"/>
        <v>#DIV/0!</v>
      </c>
      <c r="AD206" s="6" t="e">
        <f t="shared" si="87"/>
        <v>#DIV/0!</v>
      </c>
    </row>
    <row r="207" spans="1:30" x14ac:dyDescent="0.3">
      <c r="A207" s="15"/>
      <c r="B207" s="16"/>
      <c r="C207" s="17"/>
      <c r="D207" s="25"/>
      <c r="E207" s="26"/>
      <c r="F207" s="18"/>
      <c r="G207" s="25"/>
      <c r="H207" s="25"/>
      <c r="I207" s="10">
        <f t="shared" si="66"/>
        <v>0.18</v>
      </c>
      <c r="J207" s="6" t="e">
        <f t="shared" si="67"/>
        <v>#DIV/0!</v>
      </c>
      <c r="K207" s="6">
        <f t="shared" si="68"/>
        <v>0</v>
      </c>
      <c r="L207" s="24">
        <f t="shared" si="69"/>
        <v>0</v>
      </c>
      <c r="M207" s="23">
        <f t="shared" si="70"/>
        <v>0</v>
      </c>
      <c r="N207" s="6">
        <f t="shared" si="71"/>
        <v>0</v>
      </c>
      <c r="O207" s="11" t="e">
        <f t="shared" si="72"/>
        <v>#DIV/0!</v>
      </c>
      <c r="P207" s="6">
        <f t="shared" si="73"/>
        <v>0</v>
      </c>
      <c r="Q207" s="14">
        <f t="shared" si="74"/>
        <v>0</v>
      </c>
      <c r="R207" s="14">
        <f t="shared" si="75"/>
        <v>0</v>
      </c>
      <c r="S207" s="14">
        <f t="shared" si="76"/>
        <v>0</v>
      </c>
      <c r="T207" s="6">
        <f t="shared" si="77"/>
        <v>0</v>
      </c>
      <c r="U207" s="6" t="e">
        <f t="shared" si="78"/>
        <v>#DIV/0!</v>
      </c>
      <c r="V207" s="6" t="e">
        <f t="shared" si="79"/>
        <v>#DIV/0!</v>
      </c>
      <c r="W207" s="6" t="e">
        <f t="shared" si="80"/>
        <v>#DIV/0!</v>
      </c>
      <c r="X207" s="6">
        <f t="shared" si="81"/>
        <v>0</v>
      </c>
      <c r="Y207" s="6" t="e">
        <f t="shared" si="82"/>
        <v>#DIV/0!</v>
      </c>
      <c r="Z207" s="6">
        <f t="shared" si="83"/>
        <v>0</v>
      </c>
      <c r="AA207" s="6" t="e">
        <f t="shared" si="84"/>
        <v>#DIV/0!</v>
      </c>
      <c r="AB207" s="6" t="e">
        <f t="shared" si="85"/>
        <v>#DIV/0!</v>
      </c>
      <c r="AC207" s="6" t="e">
        <f t="shared" si="86"/>
        <v>#DIV/0!</v>
      </c>
      <c r="AD207" s="6" t="e">
        <f t="shared" si="87"/>
        <v>#DIV/0!</v>
      </c>
    </row>
    <row r="208" spans="1:30" x14ac:dyDescent="0.3">
      <c r="A208" s="15"/>
      <c r="B208" s="16"/>
      <c r="C208" s="17"/>
      <c r="D208" s="25"/>
      <c r="E208" s="26"/>
      <c r="F208" s="18"/>
      <c r="G208" s="25"/>
      <c r="H208" s="25"/>
      <c r="I208" s="10">
        <f t="shared" si="66"/>
        <v>0.18</v>
      </c>
      <c r="J208" s="6" t="e">
        <f t="shared" si="67"/>
        <v>#DIV/0!</v>
      </c>
      <c r="K208" s="6">
        <f t="shared" si="68"/>
        <v>0</v>
      </c>
      <c r="L208" s="24">
        <f t="shared" si="69"/>
        <v>0</v>
      </c>
      <c r="M208" s="23">
        <f t="shared" si="70"/>
        <v>0</v>
      </c>
      <c r="N208" s="6">
        <f t="shared" si="71"/>
        <v>0</v>
      </c>
      <c r="O208" s="11" t="e">
        <f t="shared" si="72"/>
        <v>#DIV/0!</v>
      </c>
      <c r="P208" s="6">
        <f t="shared" si="73"/>
        <v>0</v>
      </c>
      <c r="Q208" s="14">
        <f t="shared" si="74"/>
        <v>0</v>
      </c>
      <c r="R208" s="14">
        <f t="shared" si="75"/>
        <v>0</v>
      </c>
      <c r="S208" s="14">
        <f t="shared" si="76"/>
        <v>0</v>
      </c>
      <c r="T208" s="6">
        <f t="shared" si="77"/>
        <v>0</v>
      </c>
      <c r="U208" s="6" t="e">
        <f t="shared" si="78"/>
        <v>#DIV/0!</v>
      </c>
      <c r="V208" s="6" t="e">
        <f t="shared" si="79"/>
        <v>#DIV/0!</v>
      </c>
      <c r="W208" s="6" t="e">
        <f t="shared" si="80"/>
        <v>#DIV/0!</v>
      </c>
      <c r="X208" s="6">
        <f t="shared" si="81"/>
        <v>0</v>
      </c>
      <c r="Y208" s="6" t="e">
        <f t="shared" si="82"/>
        <v>#DIV/0!</v>
      </c>
      <c r="Z208" s="6">
        <f t="shared" si="83"/>
        <v>0</v>
      </c>
      <c r="AA208" s="6" t="e">
        <f t="shared" si="84"/>
        <v>#DIV/0!</v>
      </c>
      <c r="AB208" s="6" t="e">
        <f t="shared" si="85"/>
        <v>#DIV/0!</v>
      </c>
      <c r="AC208" s="6" t="e">
        <f t="shared" si="86"/>
        <v>#DIV/0!</v>
      </c>
      <c r="AD208" s="6" t="e">
        <f t="shared" si="87"/>
        <v>#DIV/0!</v>
      </c>
    </row>
    <row r="209" spans="1:30" x14ac:dyDescent="0.3">
      <c r="A209" s="15"/>
      <c r="B209" s="16"/>
      <c r="C209" s="17"/>
      <c r="D209" s="25"/>
      <c r="E209" s="26"/>
      <c r="F209" s="18"/>
      <c r="G209" s="25"/>
      <c r="H209" s="25"/>
      <c r="I209" s="10">
        <f t="shared" si="66"/>
        <v>0.18</v>
      </c>
      <c r="J209" s="6" t="e">
        <f t="shared" si="67"/>
        <v>#DIV/0!</v>
      </c>
      <c r="K209" s="6">
        <f t="shared" si="68"/>
        <v>0</v>
      </c>
      <c r="L209" s="24">
        <f t="shared" si="69"/>
        <v>0</v>
      </c>
      <c r="M209" s="23">
        <f t="shared" si="70"/>
        <v>0</v>
      </c>
      <c r="N209" s="6">
        <f t="shared" si="71"/>
        <v>0</v>
      </c>
      <c r="O209" s="11" t="e">
        <f t="shared" si="72"/>
        <v>#DIV/0!</v>
      </c>
      <c r="P209" s="6">
        <f t="shared" si="73"/>
        <v>0</v>
      </c>
      <c r="Q209" s="14">
        <f t="shared" si="74"/>
        <v>0</v>
      </c>
      <c r="R209" s="14">
        <f t="shared" si="75"/>
        <v>0</v>
      </c>
      <c r="S209" s="14">
        <f t="shared" si="76"/>
        <v>0</v>
      </c>
      <c r="T209" s="6">
        <f t="shared" si="77"/>
        <v>0</v>
      </c>
      <c r="U209" s="6" t="e">
        <f t="shared" si="78"/>
        <v>#DIV/0!</v>
      </c>
      <c r="V209" s="6" t="e">
        <f t="shared" si="79"/>
        <v>#DIV/0!</v>
      </c>
      <c r="W209" s="6" t="e">
        <f t="shared" si="80"/>
        <v>#DIV/0!</v>
      </c>
      <c r="X209" s="6">
        <f t="shared" si="81"/>
        <v>0</v>
      </c>
      <c r="Y209" s="6" t="e">
        <f t="shared" si="82"/>
        <v>#DIV/0!</v>
      </c>
      <c r="Z209" s="6">
        <f t="shared" si="83"/>
        <v>0</v>
      </c>
      <c r="AA209" s="6" t="e">
        <f t="shared" si="84"/>
        <v>#DIV/0!</v>
      </c>
      <c r="AB209" s="6" t="e">
        <f t="shared" si="85"/>
        <v>#DIV/0!</v>
      </c>
      <c r="AC209" s="6" t="e">
        <f t="shared" si="86"/>
        <v>#DIV/0!</v>
      </c>
      <c r="AD209" s="6" t="e">
        <f t="shared" si="87"/>
        <v>#DIV/0!</v>
      </c>
    </row>
    <row r="210" spans="1:30" x14ac:dyDescent="0.3">
      <c r="A210" s="15"/>
      <c r="B210" s="16"/>
      <c r="C210" s="17"/>
      <c r="D210" s="25"/>
      <c r="E210" s="26"/>
      <c r="F210" s="18"/>
      <c r="G210" s="25"/>
      <c r="H210" s="25"/>
      <c r="I210" s="10">
        <f t="shared" si="66"/>
        <v>0.18</v>
      </c>
      <c r="J210" s="6" t="e">
        <f t="shared" si="67"/>
        <v>#DIV/0!</v>
      </c>
      <c r="K210" s="6">
        <f t="shared" si="68"/>
        <v>0</v>
      </c>
      <c r="L210" s="24">
        <f t="shared" si="69"/>
        <v>0</v>
      </c>
      <c r="M210" s="23">
        <f t="shared" si="70"/>
        <v>0</v>
      </c>
      <c r="N210" s="6">
        <f t="shared" si="71"/>
        <v>0</v>
      </c>
      <c r="O210" s="11" t="e">
        <f t="shared" si="72"/>
        <v>#DIV/0!</v>
      </c>
      <c r="P210" s="6">
        <f t="shared" si="73"/>
        <v>0</v>
      </c>
      <c r="Q210" s="14">
        <f t="shared" si="74"/>
        <v>0</v>
      </c>
      <c r="R210" s="14">
        <f t="shared" si="75"/>
        <v>0</v>
      </c>
      <c r="S210" s="14">
        <f t="shared" si="76"/>
        <v>0</v>
      </c>
      <c r="T210" s="6">
        <f t="shared" si="77"/>
        <v>0</v>
      </c>
      <c r="U210" s="6" t="e">
        <f t="shared" si="78"/>
        <v>#DIV/0!</v>
      </c>
      <c r="V210" s="6" t="e">
        <f t="shared" si="79"/>
        <v>#DIV/0!</v>
      </c>
      <c r="W210" s="6" t="e">
        <f t="shared" si="80"/>
        <v>#DIV/0!</v>
      </c>
      <c r="X210" s="6">
        <f t="shared" si="81"/>
        <v>0</v>
      </c>
      <c r="Y210" s="6" t="e">
        <f t="shared" si="82"/>
        <v>#DIV/0!</v>
      </c>
      <c r="Z210" s="6">
        <f t="shared" si="83"/>
        <v>0</v>
      </c>
      <c r="AA210" s="6" t="e">
        <f t="shared" si="84"/>
        <v>#DIV/0!</v>
      </c>
      <c r="AB210" s="6" t="e">
        <f t="shared" si="85"/>
        <v>#DIV/0!</v>
      </c>
      <c r="AC210" s="6" t="e">
        <f t="shared" si="86"/>
        <v>#DIV/0!</v>
      </c>
      <c r="AD210" s="6" t="e">
        <f t="shared" si="87"/>
        <v>#DIV/0!</v>
      </c>
    </row>
    <row r="211" spans="1:30" x14ac:dyDescent="0.3">
      <c r="A211" s="15"/>
      <c r="B211" s="16"/>
      <c r="C211" s="17"/>
      <c r="D211" s="25"/>
      <c r="E211" s="26"/>
      <c r="F211" s="18"/>
      <c r="G211" s="25"/>
      <c r="H211" s="25"/>
      <c r="I211" s="10">
        <f t="shared" si="66"/>
        <v>0.18</v>
      </c>
      <c r="J211" s="6" t="e">
        <f t="shared" si="67"/>
        <v>#DIV/0!</v>
      </c>
      <c r="K211" s="6">
        <f t="shared" si="68"/>
        <v>0</v>
      </c>
      <c r="L211" s="24">
        <f t="shared" si="69"/>
        <v>0</v>
      </c>
      <c r="M211" s="23">
        <f t="shared" si="70"/>
        <v>0</v>
      </c>
      <c r="N211" s="6">
        <f t="shared" si="71"/>
        <v>0</v>
      </c>
      <c r="O211" s="11" t="e">
        <f t="shared" si="72"/>
        <v>#DIV/0!</v>
      </c>
      <c r="P211" s="6">
        <f t="shared" si="73"/>
        <v>0</v>
      </c>
      <c r="Q211" s="14">
        <f t="shared" si="74"/>
        <v>0</v>
      </c>
      <c r="R211" s="14">
        <f t="shared" si="75"/>
        <v>0</v>
      </c>
      <c r="S211" s="14">
        <f t="shared" si="76"/>
        <v>0</v>
      </c>
      <c r="T211" s="6">
        <f t="shared" si="77"/>
        <v>0</v>
      </c>
      <c r="U211" s="6" t="e">
        <f t="shared" si="78"/>
        <v>#DIV/0!</v>
      </c>
      <c r="V211" s="6" t="e">
        <f t="shared" si="79"/>
        <v>#DIV/0!</v>
      </c>
      <c r="W211" s="6" t="e">
        <f t="shared" si="80"/>
        <v>#DIV/0!</v>
      </c>
      <c r="X211" s="6">
        <f t="shared" si="81"/>
        <v>0</v>
      </c>
      <c r="Y211" s="6" t="e">
        <f t="shared" si="82"/>
        <v>#DIV/0!</v>
      </c>
      <c r="Z211" s="6">
        <f t="shared" si="83"/>
        <v>0</v>
      </c>
      <c r="AA211" s="6" t="e">
        <f t="shared" si="84"/>
        <v>#DIV/0!</v>
      </c>
      <c r="AB211" s="6" t="e">
        <f t="shared" si="85"/>
        <v>#DIV/0!</v>
      </c>
      <c r="AC211" s="6" t="e">
        <f t="shared" si="86"/>
        <v>#DIV/0!</v>
      </c>
      <c r="AD211" s="6" t="e">
        <f t="shared" si="87"/>
        <v>#DIV/0!</v>
      </c>
    </row>
    <row r="212" spans="1:30" x14ac:dyDescent="0.3">
      <c r="A212" s="15"/>
      <c r="B212" s="16"/>
      <c r="C212" s="17"/>
      <c r="D212" s="25"/>
      <c r="E212" s="26"/>
      <c r="F212" s="18"/>
      <c r="G212" s="25"/>
      <c r="H212" s="25"/>
      <c r="I212" s="10">
        <f t="shared" si="66"/>
        <v>0.18</v>
      </c>
      <c r="J212" s="6" t="e">
        <f t="shared" si="67"/>
        <v>#DIV/0!</v>
      </c>
      <c r="K212" s="6">
        <f t="shared" si="68"/>
        <v>0</v>
      </c>
      <c r="L212" s="24">
        <f t="shared" si="69"/>
        <v>0</v>
      </c>
      <c r="M212" s="23">
        <f t="shared" si="70"/>
        <v>0</v>
      </c>
      <c r="N212" s="6">
        <f t="shared" si="71"/>
        <v>0</v>
      </c>
      <c r="O212" s="11" t="e">
        <f t="shared" si="72"/>
        <v>#DIV/0!</v>
      </c>
      <c r="P212" s="6">
        <f t="shared" si="73"/>
        <v>0</v>
      </c>
      <c r="Q212" s="14">
        <f t="shared" si="74"/>
        <v>0</v>
      </c>
      <c r="R212" s="14">
        <f t="shared" si="75"/>
        <v>0</v>
      </c>
      <c r="S212" s="14">
        <f t="shared" si="76"/>
        <v>0</v>
      </c>
      <c r="T212" s="6">
        <f t="shared" si="77"/>
        <v>0</v>
      </c>
      <c r="U212" s="6" t="e">
        <f t="shared" si="78"/>
        <v>#DIV/0!</v>
      </c>
      <c r="V212" s="6" t="e">
        <f t="shared" si="79"/>
        <v>#DIV/0!</v>
      </c>
      <c r="W212" s="6" t="e">
        <f t="shared" si="80"/>
        <v>#DIV/0!</v>
      </c>
      <c r="X212" s="6">
        <f t="shared" si="81"/>
        <v>0</v>
      </c>
      <c r="Y212" s="6" t="e">
        <f t="shared" si="82"/>
        <v>#DIV/0!</v>
      </c>
      <c r="Z212" s="6">
        <f t="shared" si="83"/>
        <v>0</v>
      </c>
      <c r="AA212" s="6" t="e">
        <f t="shared" si="84"/>
        <v>#DIV/0!</v>
      </c>
      <c r="AB212" s="6" t="e">
        <f t="shared" si="85"/>
        <v>#DIV/0!</v>
      </c>
      <c r="AC212" s="6" t="e">
        <f t="shared" si="86"/>
        <v>#DIV/0!</v>
      </c>
      <c r="AD212" s="6" t="e">
        <f t="shared" si="87"/>
        <v>#DIV/0!</v>
      </c>
    </row>
    <row r="213" spans="1:30" x14ac:dyDescent="0.3">
      <c r="A213" s="15"/>
      <c r="B213" s="16"/>
      <c r="C213" s="17"/>
      <c r="D213" s="25"/>
      <c r="E213" s="26"/>
      <c r="F213" s="18"/>
      <c r="G213" s="25"/>
      <c r="H213" s="25"/>
      <c r="I213" s="10">
        <f t="shared" si="66"/>
        <v>0.18</v>
      </c>
      <c r="J213" s="6" t="e">
        <f t="shared" si="67"/>
        <v>#DIV/0!</v>
      </c>
      <c r="K213" s="6">
        <f t="shared" si="68"/>
        <v>0</v>
      </c>
      <c r="L213" s="24">
        <f t="shared" si="69"/>
        <v>0</v>
      </c>
      <c r="M213" s="23">
        <f t="shared" si="70"/>
        <v>0</v>
      </c>
      <c r="N213" s="6">
        <f t="shared" si="71"/>
        <v>0</v>
      </c>
      <c r="O213" s="11" t="e">
        <f t="shared" si="72"/>
        <v>#DIV/0!</v>
      </c>
      <c r="P213" s="6">
        <f t="shared" si="73"/>
        <v>0</v>
      </c>
      <c r="Q213" s="14">
        <f t="shared" si="74"/>
        <v>0</v>
      </c>
      <c r="R213" s="14">
        <f t="shared" si="75"/>
        <v>0</v>
      </c>
      <c r="S213" s="14">
        <f t="shared" si="76"/>
        <v>0</v>
      </c>
      <c r="T213" s="6">
        <f t="shared" si="77"/>
        <v>0</v>
      </c>
      <c r="U213" s="6" t="e">
        <f t="shared" si="78"/>
        <v>#DIV/0!</v>
      </c>
      <c r="V213" s="6" t="e">
        <f t="shared" si="79"/>
        <v>#DIV/0!</v>
      </c>
      <c r="W213" s="6" t="e">
        <f t="shared" si="80"/>
        <v>#DIV/0!</v>
      </c>
      <c r="X213" s="6">
        <f t="shared" si="81"/>
        <v>0</v>
      </c>
      <c r="Y213" s="6" t="e">
        <f t="shared" si="82"/>
        <v>#DIV/0!</v>
      </c>
      <c r="Z213" s="6">
        <f t="shared" si="83"/>
        <v>0</v>
      </c>
      <c r="AA213" s="6" t="e">
        <f t="shared" si="84"/>
        <v>#DIV/0!</v>
      </c>
      <c r="AB213" s="6" t="e">
        <f t="shared" si="85"/>
        <v>#DIV/0!</v>
      </c>
      <c r="AC213" s="6" t="e">
        <f t="shared" si="86"/>
        <v>#DIV/0!</v>
      </c>
      <c r="AD213" s="6" t="e">
        <f t="shared" si="87"/>
        <v>#DIV/0!</v>
      </c>
    </row>
    <row r="214" spans="1:30" x14ac:dyDescent="0.3">
      <c r="A214" s="15"/>
      <c r="B214" s="16"/>
      <c r="C214" s="17"/>
      <c r="D214" s="25"/>
      <c r="E214" s="26"/>
      <c r="F214" s="18"/>
      <c r="G214" s="25"/>
      <c r="H214" s="25"/>
      <c r="I214" s="10">
        <f t="shared" si="66"/>
        <v>0.18</v>
      </c>
      <c r="J214" s="6" t="e">
        <f t="shared" si="67"/>
        <v>#DIV/0!</v>
      </c>
      <c r="K214" s="6">
        <f t="shared" si="68"/>
        <v>0</v>
      </c>
      <c r="L214" s="24">
        <f t="shared" si="69"/>
        <v>0</v>
      </c>
      <c r="M214" s="23">
        <f t="shared" si="70"/>
        <v>0</v>
      </c>
      <c r="N214" s="6">
        <f t="shared" si="71"/>
        <v>0</v>
      </c>
      <c r="O214" s="11" t="e">
        <f t="shared" si="72"/>
        <v>#DIV/0!</v>
      </c>
      <c r="P214" s="6">
        <f t="shared" si="73"/>
        <v>0</v>
      </c>
      <c r="Q214" s="14">
        <f t="shared" si="74"/>
        <v>0</v>
      </c>
      <c r="R214" s="14">
        <f t="shared" si="75"/>
        <v>0</v>
      </c>
      <c r="S214" s="14">
        <f t="shared" si="76"/>
        <v>0</v>
      </c>
      <c r="T214" s="6">
        <f t="shared" si="77"/>
        <v>0</v>
      </c>
      <c r="U214" s="6" t="e">
        <f t="shared" si="78"/>
        <v>#DIV/0!</v>
      </c>
      <c r="V214" s="6" t="e">
        <f t="shared" si="79"/>
        <v>#DIV/0!</v>
      </c>
      <c r="W214" s="6" t="e">
        <f t="shared" si="80"/>
        <v>#DIV/0!</v>
      </c>
      <c r="X214" s="6">
        <f t="shared" si="81"/>
        <v>0</v>
      </c>
      <c r="Y214" s="6" t="e">
        <f t="shared" si="82"/>
        <v>#DIV/0!</v>
      </c>
      <c r="Z214" s="6">
        <f t="shared" si="83"/>
        <v>0</v>
      </c>
      <c r="AA214" s="6" t="e">
        <f t="shared" si="84"/>
        <v>#DIV/0!</v>
      </c>
      <c r="AB214" s="6" t="e">
        <f t="shared" si="85"/>
        <v>#DIV/0!</v>
      </c>
      <c r="AC214" s="6" t="e">
        <f t="shared" si="86"/>
        <v>#DIV/0!</v>
      </c>
      <c r="AD214" s="6" t="e">
        <f t="shared" si="87"/>
        <v>#DIV/0!</v>
      </c>
    </row>
    <row r="215" spans="1:30" x14ac:dyDescent="0.3">
      <c r="A215" s="15"/>
      <c r="B215" s="16"/>
      <c r="C215" s="17"/>
      <c r="D215" s="25"/>
      <c r="E215" s="26"/>
      <c r="F215" s="18"/>
      <c r="G215" s="25"/>
      <c r="H215" s="25"/>
      <c r="I215" s="10">
        <f t="shared" si="66"/>
        <v>0.18</v>
      </c>
      <c r="J215" s="6" t="e">
        <f t="shared" si="67"/>
        <v>#DIV/0!</v>
      </c>
      <c r="K215" s="6">
        <f t="shared" si="68"/>
        <v>0</v>
      </c>
      <c r="L215" s="24">
        <f t="shared" si="69"/>
        <v>0</v>
      </c>
      <c r="M215" s="23">
        <f t="shared" si="70"/>
        <v>0</v>
      </c>
      <c r="N215" s="6">
        <f t="shared" si="71"/>
        <v>0</v>
      </c>
      <c r="O215" s="11" t="e">
        <f t="shared" si="72"/>
        <v>#DIV/0!</v>
      </c>
      <c r="P215" s="6">
        <f t="shared" si="73"/>
        <v>0</v>
      </c>
      <c r="Q215" s="14">
        <f t="shared" si="74"/>
        <v>0</v>
      </c>
      <c r="R215" s="14">
        <f t="shared" si="75"/>
        <v>0</v>
      </c>
      <c r="S215" s="14">
        <f t="shared" si="76"/>
        <v>0</v>
      </c>
      <c r="T215" s="6">
        <f t="shared" si="77"/>
        <v>0</v>
      </c>
      <c r="U215" s="6" t="e">
        <f t="shared" si="78"/>
        <v>#DIV/0!</v>
      </c>
      <c r="V215" s="6" t="e">
        <f t="shared" si="79"/>
        <v>#DIV/0!</v>
      </c>
      <c r="W215" s="6" t="e">
        <f t="shared" si="80"/>
        <v>#DIV/0!</v>
      </c>
      <c r="X215" s="6">
        <f t="shared" si="81"/>
        <v>0</v>
      </c>
      <c r="Y215" s="6" t="e">
        <f t="shared" si="82"/>
        <v>#DIV/0!</v>
      </c>
      <c r="Z215" s="6">
        <f t="shared" si="83"/>
        <v>0</v>
      </c>
      <c r="AA215" s="6" t="e">
        <f t="shared" si="84"/>
        <v>#DIV/0!</v>
      </c>
      <c r="AB215" s="6" t="e">
        <f t="shared" si="85"/>
        <v>#DIV/0!</v>
      </c>
      <c r="AC215" s="6" t="e">
        <f t="shared" si="86"/>
        <v>#DIV/0!</v>
      </c>
      <c r="AD215" s="6" t="e">
        <f t="shared" si="87"/>
        <v>#DIV/0!</v>
      </c>
    </row>
    <row r="216" spans="1:30" x14ac:dyDescent="0.3">
      <c r="A216" s="15"/>
      <c r="B216" s="16"/>
      <c r="C216" s="17"/>
      <c r="D216" s="25"/>
      <c r="E216" s="26"/>
      <c r="F216" s="18"/>
      <c r="G216" s="25"/>
      <c r="H216" s="25"/>
      <c r="I216" s="10">
        <f t="shared" si="66"/>
        <v>0.18</v>
      </c>
      <c r="J216" s="6" t="e">
        <f t="shared" si="67"/>
        <v>#DIV/0!</v>
      </c>
      <c r="K216" s="6">
        <f t="shared" si="68"/>
        <v>0</v>
      </c>
      <c r="L216" s="24">
        <f t="shared" si="69"/>
        <v>0</v>
      </c>
      <c r="M216" s="23">
        <f t="shared" si="70"/>
        <v>0</v>
      </c>
      <c r="N216" s="6">
        <f t="shared" si="71"/>
        <v>0</v>
      </c>
      <c r="O216" s="11" t="e">
        <f t="shared" si="72"/>
        <v>#DIV/0!</v>
      </c>
      <c r="P216" s="6">
        <f t="shared" si="73"/>
        <v>0</v>
      </c>
      <c r="Q216" s="14">
        <f t="shared" si="74"/>
        <v>0</v>
      </c>
      <c r="R216" s="14">
        <f t="shared" si="75"/>
        <v>0</v>
      </c>
      <c r="S216" s="14">
        <f t="shared" si="76"/>
        <v>0</v>
      </c>
      <c r="T216" s="6">
        <f t="shared" si="77"/>
        <v>0</v>
      </c>
      <c r="U216" s="6" t="e">
        <f t="shared" si="78"/>
        <v>#DIV/0!</v>
      </c>
      <c r="V216" s="6" t="e">
        <f t="shared" si="79"/>
        <v>#DIV/0!</v>
      </c>
      <c r="W216" s="6" t="e">
        <f t="shared" si="80"/>
        <v>#DIV/0!</v>
      </c>
      <c r="X216" s="6">
        <f t="shared" si="81"/>
        <v>0</v>
      </c>
      <c r="Y216" s="6" t="e">
        <f t="shared" si="82"/>
        <v>#DIV/0!</v>
      </c>
      <c r="Z216" s="6">
        <f t="shared" si="83"/>
        <v>0</v>
      </c>
      <c r="AA216" s="6" t="e">
        <f t="shared" si="84"/>
        <v>#DIV/0!</v>
      </c>
      <c r="AB216" s="6" t="e">
        <f t="shared" si="85"/>
        <v>#DIV/0!</v>
      </c>
      <c r="AC216" s="6" t="e">
        <f t="shared" si="86"/>
        <v>#DIV/0!</v>
      </c>
      <c r="AD216" s="6" t="e">
        <f t="shared" si="87"/>
        <v>#DIV/0!</v>
      </c>
    </row>
    <row r="217" spans="1:30" x14ac:dyDescent="0.3">
      <c r="A217" s="15"/>
      <c r="B217" s="16"/>
      <c r="C217" s="17"/>
      <c r="D217" s="25"/>
      <c r="E217" s="26"/>
      <c r="F217" s="18"/>
      <c r="G217" s="25"/>
      <c r="H217" s="25"/>
      <c r="I217" s="10">
        <f t="shared" si="66"/>
        <v>0.18</v>
      </c>
      <c r="J217" s="6" t="e">
        <f t="shared" si="67"/>
        <v>#DIV/0!</v>
      </c>
      <c r="K217" s="6">
        <f t="shared" si="68"/>
        <v>0</v>
      </c>
      <c r="L217" s="24">
        <f t="shared" si="69"/>
        <v>0</v>
      </c>
      <c r="M217" s="23">
        <f t="shared" si="70"/>
        <v>0</v>
      </c>
      <c r="N217" s="6">
        <f t="shared" si="71"/>
        <v>0</v>
      </c>
      <c r="O217" s="11" t="e">
        <f t="shared" si="72"/>
        <v>#DIV/0!</v>
      </c>
      <c r="P217" s="6">
        <f t="shared" si="73"/>
        <v>0</v>
      </c>
      <c r="Q217" s="14">
        <f t="shared" si="74"/>
        <v>0</v>
      </c>
      <c r="R217" s="14">
        <f t="shared" si="75"/>
        <v>0</v>
      </c>
      <c r="S217" s="14">
        <f t="shared" si="76"/>
        <v>0</v>
      </c>
      <c r="T217" s="6">
        <f t="shared" si="77"/>
        <v>0</v>
      </c>
      <c r="U217" s="6" t="e">
        <f t="shared" si="78"/>
        <v>#DIV/0!</v>
      </c>
      <c r="V217" s="6" t="e">
        <f t="shared" si="79"/>
        <v>#DIV/0!</v>
      </c>
      <c r="W217" s="6" t="e">
        <f t="shared" si="80"/>
        <v>#DIV/0!</v>
      </c>
      <c r="X217" s="6">
        <f t="shared" si="81"/>
        <v>0</v>
      </c>
      <c r="Y217" s="6" t="e">
        <f t="shared" si="82"/>
        <v>#DIV/0!</v>
      </c>
      <c r="Z217" s="6">
        <f t="shared" si="83"/>
        <v>0</v>
      </c>
      <c r="AA217" s="6" t="e">
        <f t="shared" si="84"/>
        <v>#DIV/0!</v>
      </c>
      <c r="AB217" s="6" t="e">
        <f t="shared" si="85"/>
        <v>#DIV/0!</v>
      </c>
      <c r="AC217" s="6" t="e">
        <f t="shared" si="86"/>
        <v>#DIV/0!</v>
      </c>
      <c r="AD217" s="6" t="e">
        <f t="shared" si="87"/>
        <v>#DIV/0!</v>
      </c>
    </row>
    <row r="218" spans="1:30" x14ac:dyDescent="0.3">
      <c r="A218" s="15"/>
      <c r="B218" s="16"/>
      <c r="C218" s="17"/>
      <c r="D218" s="25"/>
      <c r="E218" s="26"/>
      <c r="F218" s="18"/>
      <c r="G218" s="25"/>
      <c r="H218" s="25"/>
      <c r="I218" s="10">
        <f t="shared" si="66"/>
        <v>0.18</v>
      </c>
      <c r="J218" s="6" t="e">
        <f t="shared" si="67"/>
        <v>#DIV/0!</v>
      </c>
      <c r="K218" s="6">
        <f t="shared" si="68"/>
        <v>0</v>
      </c>
      <c r="L218" s="24">
        <f t="shared" si="69"/>
        <v>0</v>
      </c>
      <c r="M218" s="23">
        <f t="shared" si="70"/>
        <v>0</v>
      </c>
      <c r="N218" s="6">
        <f t="shared" si="71"/>
        <v>0</v>
      </c>
      <c r="O218" s="11" t="e">
        <f t="shared" si="72"/>
        <v>#DIV/0!</v>
      </c>
      <c r="P218" s="6">
        <f t="shared" si="73"/>
        <v>0</v>
      </c>
      <c r="Q218" s="14">
        <f t="shared" si="74"/>
        <v>0</v>
      </c>
      <c r="R218" s="14">
        <f t="shared" si="75"/>
        <v>0</v>
      </c>
      <c r="S218" s="14">
        <f t="shared" si="76"/>
        <v>0</v>
      </c>
      <c r="T218" s="6">
        <f t="shared" si="77"/>
        <v>0</v>
      </c>
      <c r="U218" s="6" t="e">
        <f t="shared" si="78"/>
        <v>#DIV/0!</v>
      </c>
      <c r="V218" s="6" t="e">
        <f t="shared" si="79"/>
        <v>#DIV/0!</v>
      </c>
      <c r="W218" s="6" t="e">
        <f t="shared" si="80"/>
        <v>#DIV/0!</v>
      </c>
      <c r="X218" s="6">
        <f t="shared" si="81"/>
        <v>0</v>
      </c>
      <c r="Y218" s="6" t="e">
        <f t="shared" si="82"/>
        <v>#DIV/0!</v>
      </c>
      <c r="Z218" s="6">
        <f t="shared" si="83"/>
        <v>0</v>
      </c>
      <c r="AA218" s="6" t="e">
        <f t="shared" si="84"/>
        <v>#DIV/0!</v>
      </c>
      <c r="AB218" s="6" t="e">
        <f t="shared" si="85"/>
        <v>#DIV/0!</v>
      </c>
      <c r="AC218" s="6" t="e">
        <f t="shared" si="86"/>
        <v>#DIV/0!</v>
      </c>
      <c r="AD218" s="6" t="e">
        <f t="shared" si="87"/>
        <v>#DIV/0!</v>
      </c>
    </row>
    <row r="219" spans="1:30" x14ac:dyDescent="0.3">
      <c r="A219" s="15"/>
      <c r="B219" s="16"/>
      <c r="C219" s="17"/>
      <c r="D219" s="25"/>
      <c r="E219" s="26"/>
      <c r="F219" s="18"/>
      <c r="G219" s="25"/>
      <c r="H219" s="25"/>
      <c r="I219" s="10">
        <f t="shared" si="66"/>
        <v>0.18</v>
      </c>
      <c r="J219" s="6" t="e">
        <f t="shared" si="67"/>
        <v>#DIV/0!</v>
      </c>
      <c r="K219" s="6">
        <f t="shared" si="68"/>
        <v>0</v>
      </c>
      <c r="L219" s="24">
        <f t="shared" si="69"/>
        <v>0</v>
      </c>
      <c r="M219" s="23">
        <f t="shared" si="70"/>
        <v>0</v>
      </c>
      <c r="N219" s="6">
        <f t="shared" si="71"/>
        <v>0</v>
      </c>
      <c r="O219" s="11" t="e">
        <f t="shared" si="72"/>
        <v>#DIV/0!</v>
      </c>
      <c r="P219" s="6">
        <f t="shared" si="73"/>
        <v>0</v>
      </c>
      <c r="Q219" s="14">
        <f t="shared" si="74"/>
        <v>0</v>
      </c>
      <c r="R219" s="14">
        <f t="shared" si="75"/>
        <v>0</v>
      </c>
      <c r="S219" s="14">
        <f t="shared" si="76"/>
        <v>0</v>
      </c>
      <c r="T219" s="6">
        <f t="shared" si="77"/>
        <v>0</v>
      </c>
      <c r="U219" s="6" t="e">
        <f t="shared" si="78"/>
        <v>#DIV/0!</v>
      </c>
      <c r="V219" s="6" t="e">
        <f t="shared" si="79"/>
        <v>#DIV/0!</v>
      </c>
      <c r="W219" s="6" t="e">
        <f t="shared" si="80"/>
        <v>#DIV/0!</v>
      </c>
      <c r="X219" s="6">
        <f t="shared" si="81"/>
        <v>0</v>
      </c>
      <c r="Y219" s="6" t="e">
        <f t="shared" si="82"/>
        <v>#DIV/0!</v>
      </c>
      <c r="Z219" s="6">
        <f t="shared" si="83"/>
        <v>0</v>
      </c>
      <c r="AA219" s="6" t="e">
        <f t="shared" si="84"/>
        <v>#DIV/0!</v>
      </c>
      <c r="AB219" s="6" t="e">
        <f t="shared" si="85"/>
        <v>#DIV/0!</v>
      </c>
      <c r="AC219" s="6" t="e">
        <f t="shared" si="86"/>
        <v>#DIV/0!</v>
      </c>
      <c r="AD219" s="6" t="e">
        <f t="shared" si="87"/>
        <v>#DIV/0!</v>
      </c>
    </row>
    <row r="220" spans="1:30" x14ac:dyDescent="0.3">
      <c r="A220" s="15"/>
      <c r="B220" s="16"/>
      <c r="C220" s="17"/>
      <c r="D220" s="25"/>
      <c r="E220" s="26"/>
      <c r="F220" s="18"/>
      <c r="G220" s="25"/>
      <c r="H220" s="25"/>
      <c r="I220" s="10">
        <f t="shared" si="66"/>
        <v>0.18</v>
      </c>
      <c r="J220" s="6" t="e">
        <f t="shared" si="67"/>
        <v>#DIV/0!</v>
      </c>
      <c r="K220" s="6">
        <f t="shared" si="68"/>
        <v>0</v>
      </c>
      <c r="L220" s="24">
        <f t="shared" si="69"/>
        <v>0</v>
      </c>
      <c r="M220" s="23">
        <f t="shared" si="70"/>
        <v>0</v>
      </c>
      <c r="N220" s="6">
        <f t="shared" si="71"/>
        <v>0</v>
      </c>
      <c r="O220" s="11" t="e">
        <f t="shared" si="72"/>
        <v>#DIV/0!</v>
      </c>
      <c r="P220" s="6">
        <f t="shared" si="73"/>
        <v>0</v>
      </c>
      <c r="Q220" s="14">
        <f t="shared" si="74"/>
        <v>0</v>
      </c>
      <c r="R220" s="14">
        <f t="shared" si="75"/>
        <v>0</v>
      </c>
      <c r="S220" s="14">
        <f t="shared" si="76"/>
        <v>0</v>
      </c>
      <c r="T220" s="6">
        <f t="shared" si="77"/>
        <v>0</v>
      </c>
      <c r="U220" s="6" t="e">
        <f t="shared" si="78"/>
        <v>#DIV/0!</v>
      </c>
      <c r="V220" s="6" t="e">
        <f t="shared" si="79"/>
        <v>#DIV/0!</v>
      </c>
      <c r="W220" s="6" t="e">
        <f t="shared" si="80"/>
        <v>#DIV/0!</v>
      </c>
      <c r="X220" s="6">
        <f t="shared" si="81"/>
        <v>0</v>
      </c>
      <c r="Y220" s="6" t="e">
        <f t="shared" si="82"/>
        <v>#DIV/0!</v>
      </c>
      <c r="Z220" s="6">
        <f t="shared" si="83"/>
        <v>0</v>
      </c>
      <c r="AA220" s="6" t="e">
        <f t="shared" si="84"/>
        <v>#DIV/0!</v>
      </c>
      <c r="AB220" s="6" t="e">
        <f t="shared" si="85"/>
        <v>#DIV/0!</v>
      </c>
      <c r="AC220" s="6" t="e">
        <f t="shared" si="86"/>
        <v>#DIV/0!</v>
      </c>
      <c r="AD220" s="6" t="e">
        <f t="shared" si="87"/>
        <v>#DIV/0!</v>
      </c>
    </row>
    <row r="221" spans="1:30" x14ac:dyDescent="0.3">
      <c r="A221" s="15"/>
      <c r="B221" s="16"/>
      <c r="C221" s="17"/>
      <c r="D221" s="25"/>
      <c r="E221" s="26"/>
      <c r="F221" s="18"/>
      <c r="G221" s="25"/>
      <c r="H221" s="25"/>
      <c r="I221" s="10">
        <f t="shared" si="66"/>
        <v>0.18</v>
      </c>
      <c r="J221" s="6" t="e">
        <f t="shared" si="67"/>
        <v>#DIV/0!</v>
      </c>
      <c r="K221" s="6">
        <f t="shared" si="68"/>
        <v>0</v>
      </c>
      <c r="L221" s="24">
        <f t="shared" si="69"/>
        <v>0</v>
      </c>
      <c r="M221" s="23">
        <f t="shared" si="70"/>
        <v>0</v>
      </c>
      <c r="N221" s="6">
        <f t="shared" si="71"/>
        <v>0</v>
      </c>
      <c r="O221" s="11" t="e">
        <f t="shared" si="72"/>
        <v>#DIV/0!</v>
      </c>
      <c r="P221" s="6">
        <f t="shared" si="73"/>
        <v>0</v>
      </c>
      <c r="Q221" s="14">
        <f t="shared" si="74"/>
        <v>0</v>
      </c>
      <c r="R221" s="14">
        <f t="shared" si="75"/>
        <v>0</v>
      </c>
      <c r="S221" s="14">
        <f t="shared" si="76"/>
        <v>0</v>
      </c>
      <c r="T221" s="6">
        <f t="shared" si="77"/>
        <v>0</v>
      </c>
      <c r="U221" s="6" t="e">
        <f t="shared" si="78"/>
        <v>#DIV/0!</v>
      </c>
      <c r="V221" s="6" t="e">
        <f t="shared" si="79"/>
        <v>#DIV/0!</v>
      </c>
      <c r="W221" s="6" t="e">
        <f t="shared" si="80"/>
        <v>#DIV/0!</v>
      </c>
      <c r="X221" s="6">
        <f t="shared" si="81"/>
        <v>0</v>
      </c>
      <c r="Y221" s="6" t="e">
        <f t="shared" si="82"/>
        <v>#DIV/0!</v>
      </c>
      <c r="Z221" s="6">
        <f t="shared" si="83"/>
        <v>0</v>
      </c>
      <c r="AA221" s="6" t="e">
        <f t="shared" si="84"/>
        <v>#DIV/0!</v>
      </c>
      <c r="AB221" s="6" t="e">
        <f t="shared" si="85"/>
        <v>#DIV/0!</v>
      </c>
      <c r="AC221" s="6" t="e">
        <f t="shared" si="86"/>
        <v>#DIV/0!</v>
      </c>
      <c r="AD221" s="6" t="e">
        <f t="shared" si="87"/>
        <v>#DIV/0!</v>
      </c>
    </row>
    <row r="222" spans="1:30" x14ac:dyDescent="0.3">
      <c r="A222" s="15"/>
      <c r="B222" s="16"/>
      <c r="C222" s="17"/>
      <c r="D222" s="25"/>
      <c r="E222" s="26"/>
      <c r="F222" s="18"/>
      <c r="G222" s="25"/>
      <c r="H222" s="25"/>
      <c r="I222" s="10">
        <f t="shared" si="66"/>
        <v>0.18</v>
      </c>
      <c r="J222" s="6" t="e">
        <f t="shared" si="67"/>
        <v>#DIV/0!</v>
      </c>
      <c r="K222" s="6">
        <f t="shared" si="68"/>
        <v>0</v>
      </c>
      <c r="L222" s="24">
        <f t="shared" si="69"/>
        <v>0</v>
      </c>
      <c r="M222" s="23">
        <f t="shared" si="70"/>
        <v>0</v>
      </c>
      <c r="N222" s="6">
        <f t="shared" si="71"/>
        <v>0</v>
      </c>
      <c r="O222" s="11" t="e">
        <f t="shared" si="72"/>
        <v>#DIV/0!</v>
      </c>
      <c r="P222" s="6">
        <f t="shared" si="73"/>
        <v>0</v>
      </c>
      <c r="Q222" s="14">
        <f t="shared" si="74"/>
        <v>0</v>
      </c>
      <c r="R222" s="14">
        <f t="shared" si="75"/>
        <v>0</v>
      </c>
      <c r="S222" s="14">
        <f t="shared" si="76"/>
        <v>0</v>
      </c>
      <c r="T222" s="6">
        <f t="shared" si="77"/>
        <v>0</v>
      </c>
      <c r="U222" s="6" t="e">
        <f t="shared" si="78"/>
        <v>#DIV/0!</v>
      </c>
      <c r="V222" s="6" t="e">
        <f t="shared" si="79"/>
        <v>#DIV/0!</v>
      </c>
      <c r="W222" s="6" t="e">
        <f t="shared" si="80"/>
        <v>#DIV/0!</v>
      </c>
      <c r="X222" s="6">
        <f t="shared" si="81"/>
        <v>0</v>
      </c>
      <c r="Y222" s="6" t="e">
        <f t="shared" si="82"/>
        <v>#DIV/0!</v>
      </c>
      <c r="Z222" s="6">
        <f t="shared" si="83"/>
        <v>0</v>
      </c>
      <c r="AA222" s="6" t="e">
        <f t="shared" si="84"/>
        <v>#DIV/0!</v>
      </c>
      <c r="AB222" s="6" t="e">
        <f t="shared" si="85"/>
        <v>#DIV/0!</v>
      </c>
      <c r="AC222" s="6" t="e">
        <f t="shared" si="86"/>
        <v>#DIV/0!</v>
      </c>
      <c r="AD222" s="6" t="e">
        <f t="shared" si="87"/>
        <v>#DIV/0!</v>
      </c>
    </row>
    <row r="223" spans="1:30" x14ac:dyDescent="0.3">
      <c r="A223" s="15"/>
      <c r="B223" s="16"/>
      <c r="C223" s="17"/>
      <c r="D223" s="25"/>
      <c r="E223" s="26"/>
      <c r="F223" s="18"/>
      <c r="G223" s="25"/>
      <c r="H223" s="25"/>
      <c r="I223" s="10">
        <f t="shared" si="66"/>
        <v>0.18</v>
      </c>
      <c r="J223" s="6" t="e">
        <f t="shared" si="67"/>
        <v>#DIV/0!</v>
      </c>
      <c r="K223" s="6">
        <f t="shared" si="68"/>
        <v>0</v>
      </c>
      <c r="L223" s="24">
        <f t="shared" si="69"/>
        <v>0</v>
      </c>
      <c r="M223" s="23">
        <f t="shared" si="70"/>
        <v>0</v>
      </c>
      <c r="N223" s="6">
        <f t="shared" si="71"/>
        <v>0</v>
      </c>
      <c r="O223" s="11" t="e">
        <f t="shared" si="72"/>
        <v>#DIV/0!</v>
      </c>
      <c r="P223" s="6">
        <f t="shared" si="73"/>
        <v>0</v>
      </c>
      <c r="Q223" s="14">
        <f t="shared" si="74"/>
        <v>0</v>
      </c>
      <c r="R223" s="14">
        <f t="shared" si="75"/>
        <v>0</v>
      </c>
      <c r="S223" s="14">
        <f t="shared" si="76"/>
        <v>0</v>
      </c>
      <c r="T223" s="6">
        <f t="shared" si="77"/>
        <v>0</v>
      </c>
      <c r="U223" s="6" t="e">
        <f t="shared" si="78"/>
        <v>#DIV/0!</v>
      </c>
      <c r="V223" s="6" t="e">
        <f t="shared" si="79"/>
        <v>#DIV/0!</v>
      </c>
      <c r="W223" s="6" t="e">
        <f t="shared" si="80"/>
        <v>#DIV/0!</v>
      </c>
      <c r="X223" s="6">
        <f t="shared" si="81"/>
        <v>0</v>
      </c>
      <c r="Y223" s="6" t="e">
        <f t="shared" si="82"/>
        <v>#DIV/0!</v>
      </c>
      <c r="Z223" s="6">
        <f t="shared" si="83"/>
        <v>0</v>
      </c>
      <c r="AA223" s="6" t="e">
        <f t="shared" si="84"/>
        <v>#DIV/0!</v>
      </c>
      <c r="AB223" s="6" t="e">
        <f t="shared" si="85"/>
        <v>#DIV/0!</v>
      </c>
      <c r="AC223" s="6" t="e">
        <f t="shared" si="86"/>
        <v>#DIV/0!</v>
      </c>
      <c r="AD223" s="6" t="e">
        <f t="shared" si="87"/>
        <v>#DIV/0!</v>
      </c>
    </row>
    <row r="224" spans="1:30" x14ac:dyDescent="0.3">
      <c r="A224" s="15"/>
      <c r="B224" s="16"/>
      <c r="C224" s="17"/>
      <c r="D224" s="25"/>
      <c r="E224" s="26"/>
      <c r="F224" s="18"/>
      <c r="G224" s="25"/>
      <c r="H224" s="25"/>
      <c r="I224" s="10">
        <f t="shared" si="66"/>
        <v>0.18</v>
      </c>
      <c r="J224" s="6" t="e">
        <f t="shared" si="67"/>
        <v>#DIV/0!</v>
      </c>
      <c r="K224" s="6">
        <f t="shared" si="68"/>
        <v>0</v>
      </c>
      <c r="L224" s="24">
        <f t="shared" si="69"/>
        <v>0</v>
      </c>
      <c r="M224" s="23">
        <f t="shared" si="70"/>
        <v>0</v>
      </c>
      <c r="N224" s="6">
        <f t="shared" si="71"/>
        <v>0</v>
      </c>
      <c r="O224" s="11" t="e">
        <f t="shared" si="72"/>
        <v>#DIV/0!</v>
      </c>
      <c r="P224" s="6">
        <f t="shared" si="73"/>
        <v>0</v>
      </c>
      <c r="Q224" s="14">
        <f t="shared" si="74"/>
        <v>0</v>
      </c>
      <c r="R224" s="14">
        <f t="shared" si="75"/>
        <v>0</v>
      </c>
      <c r="S224" s="14">
        <f t="shared" si="76"/>
        <v>0</v>
      </c>
      <c r="T224" s="6">
        <f t="shared" si="77"/>
        <v>0</v>
      </c>
      <c r="U224" s="6" t="e">
        <f t="shared" si="78"/>
        <v>#DIV/0!</v>
      </c>
      <c r="V224" s="6" t="e">
        <f t="shared" si="79"/>
        <v>#DIV/0!</v>
      </c>
      <c r="W224" s="6" t="e">
        <f t="shared" si="80"/>
        <v>#DIV/0!</v>
      </c>
      <c r="X224" s="6">
        <f t="shared" si="81"/>
        <v>0</v>
      </c>
      <c r="Y224" s="6" t="e">
        <f t="shared" si="82"/>
        <v>#DIV/0!</v>
      </c>
      <c r="Z224" s="6">
        <f t="shared" si="83"/>
        <v>0</v>
      </c>
      <c r="AA224" s="6" t="e">
        <f t="shared" si="84"/>
        <v>#DIV/0!</v>
      </c>
      <c r="AB224" s="6" t="e">
        <f t="shared" si="85"/>
        <v>#DIV/0!</v>
      </c>
      <c r="AC224" s="6" t="e">
        <f t="shared" si="86"/>
        <v>#DIV/0!</v>
      </c>
      <c r="AD224" s="6" t="e">
        <f t="shared" si="87"/>
        <v>#DIV/0!</v>
      </c>
    </row>
    <row r="225" spans="1:30" x14ac:dyDescent="0.3">
      <c r="A225" s="15"/>
      <c r="B225" s="16"/>
      <c r="C225" s="17"/>
      <c r="D225" s="25"/>
      <c r="E225" s="26"/>
      <c r="F225" s="18"/>
      <c r="G225" s="25"/>
      <c r="H225" s="25"/>
      <c r="I225" s="10">
        <f t="shared" si="66"/>
        <v>0.18</v>
      </c>
      <c r="J225" s="6" t="e">
        <f t="shared" si="67"/>
        <v>#DIV/0!</v>
      </c>
      <c r="K225" s="6">
        <f t="shared" si="68"/>
        <v>0</v>
      </c>
      <c r="L225" s="24">
        <f t="shared" si="69"/>
        <v>0</v>
      </c>
      <c r="M225" s="23">
        <f t="shared" si="70"/>
        <v>0</v>
      </c>
      <c r="N225" s="6">
        <f t="shared" si="71"/>
        <v>0</v>
      </c>
      <c r="O225" s="11" t="e">
        <f t="shared" si="72"/>
        <v>#DIV/0!</v>
      </c>
      <c r="P225" s="6">
        <f t="shared" si="73"/>
        <v>0</v>
      </c>
      <c r="Q225" s="14">
        <f t="shared" si="74"/>
        <v>0</v>
      </c>
      <c r="R225" s="14">
        <f t="shared" si="75"/>
        <v>0</v>
      </c>
      <c r="S225" s="14">
        <f t="shared" si="76"/>
        <v>0</v>
      </c>
      <c r="T225" s="6">
        <f t="shared" si="77"/>
        <v>0</v>
      </c>
      <c r="U225" s="6" t="e">
        <f t="shared" si="78"/>
        <v>#DIV/0!</v>
      </c>
      <c r="V225" s="6" t="e">
        <f t="shared" si="79"/>
        <v>#DIV/0!</v>
      </c>
      <c r="W225" s="6" t="e">
        <f t="shared" si="80"/>
        <v>#DIV/0!</v>
      </c>
      <c r="X225" s="6">
        <f t="shared" si="81"/>
        <v>0</v>
      </c>
      <c r="Y225" s="6" t="e">
        <f t="shared" si="82"/>
        <v>#DIV/0!</v>
      </c>
      <c r="Z225" s="6">
        <f t="shared" si="83"/>
        <v>0</v>
      </c>
      <c r="AA225" s="6" t="e">
        <f t="shared" si="84"/>
        <v>#DIV/0!</v>
      </c>
      <c r="AB225" s="6" t="e">
        <f t="shared" si="85"/>
        <v>#DIV/0!</v>
      </c>
      <c r="AC225" s="6" t="e">
        <f t="shared" si="86"/>
        <v>#DIV/0!</v>
      </c>
      <c r="AD225" s="6" t="e">
        <f t="shared" si="87"/>
        <v>#DIV/0!</v>
      </c>
    </row>
    <row r="226" spans="1:30" x14ac:dyDescent="0.3">
      <c r="A226" s="15"/>
      <c r="B226" s="16"/>
      <c r="C226" s="17"/>
      <c r="D226" s="25"/>
      <c r="E226" s="26"/>
      <c r="F226" s="18"/>
      <c r="G226" s="25"/>
      <c r="H226" s="25"/>
      <c r="I226" s="10">
        <f t="shared" si="66"/>
        <v>0.18</v>
      </c>
      <c r="J226" s="6" t="e">
        <f t="shared" si="67"/>
        <v>#DIV/0!</v>
      </c>
      <c r="K226" s="6">
        <f t="shared" si="68"/>
        <v>0</v>
      </c>
      <c r="L226" s="24">
        <f t="shared" si="69"/>
        <v>0</v>
      </c>
      <c r="M226" s="23">
        <f t="shared" si="70"/>
        <v>0</v>
      </c>
      <c r="N226" s="6">
        <f t="shared" si="71"/>
        <v>0</v>
      </c>
      <c r="O226" s="11" t="e">
        <f t="shared" si="72"/>
        <v>#DIV/0!</v>
      </c>
      <c r="P226" s="6">
        <f t="shared" si="73"/>
        <v>0</v>
      </c>
      <c r="Q226" s="14">
        <f t="shared" si="74"/>
        <v>0</v>
      </c>
      <c r="R226" s="14">
        <f t="shared" si="75"/>
        <v>0</v>
      </c>
      <c r="S226" s="14">
        <f t="shared" si="76"/>
        <v>0</v>
      </c>
      <c r="T226" s="6">
        <f t="shared" si="77"/>
        <v>0</v>
      </c>
      <c r="U226" s="6" t="e">
        <f t="shared" si="78"/>
        <v>#DIV/0!</v>
      </c>
      <c r="V226" s="6" t="e">
        <f t="shared" si="79"/>
        <v>#DIV/0!</v>
      </c>
      <c r="W226" s="6" t="e">
        <f t="shared" si="80"/>
        <v>#DIV/0!</v>
      </c>
      <c r="X226" s="6">
        <f t="shared" si="81"/>
        <v>0</v>
      </c>
      <c r="Y226" s="6" t="e">
        <f t="shared" si="82"/>
        <v>#DIV/0!</v>
      </c>
      <c r="Z226" s="6">
        <f t="shared" si="83"/>
        <v>0</v>
      </c>
      <c r="AA226" s="6" t="e">
        <f t="shared" si="84"/>
        <v>#DIV/0!</v>
      </c>
      <c r="AB226" s="6" t="e">
        <f t="shared" si="85"/>
        <v>#DIV/0!</v>
      </c>
      <c r="AC226" s="6" t="e">
        <f t="shared" si="86"/>
        <v>#DIV/0!</v>
      </c>
      <c r="AD226" s="6" t="e">
        <f t="shared" si="87"/>
        <v>#DIV/0!</v>
      </c>
    </row>
    <row r="227" spans="1:30" x14ac:dyDescent="0.3">
      <c r="A227" s="15"/>
      <c r="B227" s="16"/>
      <c r="C227" s="17"/>
      <c r="D227" s="25"/>
      <c r="E227" s="26"/>
      <c r="F227" s="18"/>
      <c r="G227" s="25"/>
      <c r="H227" s="25"/>
      <c r="I227" s="10">
        <f t="shared" si="66"/>
        <v>0.18</v>
      </c>
      <c r="J227" s="6" t="e">
        <f t="shared" si="67"/>
        <v>#DIV/0!</v>
      </c>
      <c r="K227" s="6">
        <f t="shared" si="68"/>
        <v>0</v>
      </c>
      <c r="L227" s="24">
        <f t="shared" si="69"/>
        <v>0</v>
      </c>
      <c r="M227" s="23">
        <f t="shared" si="70"/>
        <v>0</v>
      </c>
      <c r="N227" s="6">
        <f t="shared" si="71"/>
        <v>0</v>
      </c>
      <c r="O227" s="11" t="e">
        <f t="shared" si="72"/>
        <v>#DIV/0!</v>
      </c>
      <c r="P227" s="6">
        <f t="shared" si="73"/>
        <v>0</v>
      </c>
      <c r="Q227" s="14">
        <f t="shared" si="74"/>
        <v>0</v>
      </c>
      <c r="R227" s="14">
        <f t="shared" si="75"/>
        <v>0</v>
      </c>
      <c r="S227" s="14">
        <f t="shared" si="76"/>
        <v>0</v>
      </c>
      <c r="T227" s="6">
        <f t="shared" si="77"/>
        <v>0</v>
      </c>
      <c r="U227" s="6" t="e">
        <f t="shared" si="78"/>
        <v>#DIV/0!</v>
      </c>
      <c r="V227" s="6" t="e">
        <f t="shared" si="79"/>
        <v>#DIV/0!</v>
      </c>
      <c r="W227" s="6" t="e">
        <f t="shared" si="80"/>
        <v>#DIV/0!</v>
      </c>
      <c r="X227" s="6">
        <f t="shared" si="81"/>
        <v>0</v>
      </c>
      <c r="Y227" s="6" t="e">
        <f t="shared" si="82"/>
        <v>#DIV/0!</v>
      </c>
      <c r="Z227" s="6">
        <f t="shared" si="83"/>
        <v>0</v>
      </c>
      <c r="AA227" s="6" t="e">
        <f t="shared" si="84"/>
        <v>#DIV/0!</v>
      </c>
      <c r="AB227" s="6" t="e">
        <f t="shared" si="85"/>
        <v>#DIV/0!</v>
      </c>
      <c r="AC227" s="6" t="e">
        <f t="shared" si="86"/>
        <v>#DIV/0!</v>
      </c>
      <c r="AD227" s="6" t="e">
        <f t="shared" si="87"/>
        <v>#DIV/0!</v>
      </c>
    </row>
    <row r="228" spans="1:30" x14ac:dyDescent="0.3">
      <c r="A228" s="15"/>
      <c r="B228" s="16"/>
      <c r="C228" s="17"/>
      <c r="D228" s="25"/>
      <c r="E228" s="26"/>
      <c r="F228" s="18"/>
      <c r="G228" s="25"/>
      <c r="H228" s="25"/>
      <c r="I228" s="10">
        <f t="shared" si="66"/>
        <v>0.18</v>
      </c>
      <c r="J228" s="6" t="e">
        <f t="shared" si="67"/>
        <v>#DIV/0!</v>
      </c>
      <c r="K228" s="6">
        <f t="shared" si="68"/>
        <v>0</v>
      </c>
      <c r="L228" s="24">
        <f t="shared" si="69"/>
        <v>0</v>
      </c>
      <c r="M228" s="23">
        <f t="shared" si="70"/>
        <v>0</v>
      </c>
      <c r="N228" s="6">
        <f t="shared" si="71"/>
        <v>0</v>
      </c>
      <c r="O228" s="11" t="e">
        <f t="shared" si="72"/>
        <v>#DIV/0!</v>
      </c>
      <c r="P228" s="6">
        <f t="shared" si="73"/>
        <v>0</v>
      </c>
      <c r="Q228" s="14">
        <f t="shared" si="74"/>
        <v>0</v>
      </c>
      <c r="R228" s="14">
        <f t="shared" si="75"/>
        <v>0</v>
      </c>
      <c r="S228" s="14">
        <f t="shared" si="76"/>
        <v>0</v>
      </c>
      <c r="T228" s="6">
        <f t="shared" si="77"/>
        <v>0</v>
      </c>
      <c r="U228" s="6" t="e">
        <f t="shared" si="78"/>
        <v>#DIV/0!</v>
      </c>
      <c r="V228" s="6" t="e">
        <f t="shared" si="79"/>
        <v>#DIV/0!</v>
      </c>
      <c r="W228" s="6" t="e">
        <f t="shared" si="80"/>
        <v>#DIV/0!</v>
      </c>
      <c r="X228" s="6">
        <f t="shared" si="81"/>
        <v>0</v>
      </c>
      <c r="Y228" s="6" t="e">
        <f t="shared" si="82"/>
        <v>#DIV/0!</v>
      </c>
      <c r="Z228" s="6">
        <f t="shared" si="83"/>
        <v>0</v>
      </c>
      <c r="AA228" s="6" t="e">
        <f t="shared" si="84"/>
        <v>#DIV/0!</v>
      </c>
      <c r="AB228" s="6" t="e">
        <f t="shared" si="85"/>
        <v>#DIV/0!</v>
      </c>
      <c r="AC228" s="6" t="e">
        <f t="shared" si="86"/>
        <v>#DIV/0!</v>
      </c>
      <c r="AD228" s="6" t="e">
        <f t="shared" si="87"/>
        <v>#DIV/0!</v>
      </c>
    </row>
    <row r="229" spans="1:30" x14ac:dyDescent="0.3">
      <c r="A229" s="15"/>
      <c r="B229" s="16"/>
      <c r="C229" s="17"/>
      <c r="D229" s="25"/>
      <c r="E229" s="26"/>
      <c r="F229" s="18"/>
      <c r="G229" s="25"/>
      <c r="H229" s="25"/>
      <c r="I229" s="10">
        <f t="shared" si="66"/>
        <v>0.18</v>
      </c>
      <c r="J229" s="6" t="e">
        <f t="shared" si="67"/>
        <v>#DIV/0!</v>
      </c>
      <c r="K229" s="6">
        <f t="shared" si="68"/>
        <v>0</v>
      </c>
      <c r="L229" s="24">
        <f t="shared" si="69"/>
        <v>0</v>
      </c>
      <c r="M229" s="23">
        <f t="shared" si="70"/>
        <v>0</v>
      </c>
      <c r="N229" s="6">
        <f t="shared" si="71"/>
        <v>0</v>
      </c>
      <c r="O229" s="11" t="e">
        <f t="shared" si="72"/>
        <v>#DIV/0!</v>
      </c>
      <c r="P229" s="6">
        <f t="shared" si="73"/>
        <v>0</v>
      </c>
      <c r="Q229" s="14">
        <f t="shared" si="74"/>
        <v>0</v>
      </c>
      <c r="R229" s="14">
        <f t="shared" si="75"/>
        <v>0</v>
      </c>
      <c r="S229" s="14">
        <f t="shared" si="76"/>
        <v>0</v>
      </c>
      <c r="T229" s="6">
        <f t="shared" si="77"/>
        <v>0</v>
      </c>
      <c r="U229" s="6" t="e">
        <f t="shared" si="78"/>
        <v>#DIV/0!</v>
      </c>
      <c r="V229" s="6" t="e">
        <f t="shared" si="79"/>
        <v>#DIV/0!</v>
      </c>
      <c r="W229" s="6" t="e">
        <f t="shared" si="80"/>
        <v>#DIV/0!</v>
      </c>
      <c r="X229" s="6">
        <f t="shared" si="81"/>
        <v>0</v>
      </c>
      <c r="Y229" s="6" t="e">
        <f t="shared" si="82"/>
        <v>#DIV/0!</v>
      </c>
      <c r="Z229" s="6">
        <f t="shared" si="83"/>
        <v>0</v>
      </c>
      <c r="AA229" s="6" t="e">
        <f t="shared" si="84"/>
        <v>#DIV/0!</v>
      </c>
      <c r="AB229" s="6" t="e">
        <f t="shared" si="85"/>
        <v>#DIV/0!</v>
      </c>
      <c r="AC229" s="6" t="e">
        <f t="shared" si="86"/>
        <v>#DIV/0!</v>
      </c>
      <c r="AD229" s="6" t="e">
        <f t="shared" si="87"/>
        <v>#DIV/0!</v>
      </c>
    </row>
    <row r="230" spans="1:30" x14ac:dyDescent="0.3">
      <c r="N230" s="7">
        <f>IF(G230=0,(AB230),G230/C230)</f>
        <v>0</v>
      </c>
      <c r="O230" s="7" t="e">
        <f t="shared" si="72"/>
        <v>#DIV/0!</v>
      </c>
      <c r="P230" s="7" t="e">
        <f>R230/C230</f>
        <v>#DIV/0!</v>
      </c>
      <c r="Q230" s="8">
        <f>SUM(Q2:Q229)</f>
        <v>0</v>
      </c>
      <c r="R230" s="8">
        <f>SUM(R2:R229)</f>
        <v>0</v>
      </c>
      <c r="S230" s="8">
        <f>SUM(S2:S229)</f>
        <v>0</v>
      </c>
    </row>
  </sheetData>
  <sheetProtection sheet="1" objects="1" scenarios="1"/>
  <mergeCells count="12">
    <mergeCell ref="AF8:AH8"/>
    <mergeCell ref="AF9:AH9"/>
    <mergeCell ref="AF14:AH14"/>
    <mergeCell ref="AF1:AI1"/>
    <mergeCell ref="AF10:AH10"/>
    <mergeCell ref="AF11:AH11"/>
    <mergeCell ref="AF12:AH12"/>
    <mergeCell ref="AF4:AH4"/>
    <mergeCell ref="AF6:AH6"/>
    <mergeCell ref="AF3:AH3"/>
    <mergeCell ref="AF5:AH5"/>
    <mergeCell ref="AF7:AH7"/>
  </mergeCells>
  <dataValidations count="2">
    <dataValidation type="list" allowBlank="1" showInputMessage="1" showErrorMessage="1" sqref="AI4" xr:uid="{B6F52693-3A83-485D-AC63-ED2B32FF9F0C}">
      <formula1>"Base_Unica, Base_Dupla"</formula1>
    </dataValidation>
    <dataValidation type="list" allowBlank="1" showInputMessage="1" showErrorMessage="1" sqref="AI3" xr:uid="{BE9A167A-3DCF-4186-9B0B-99DBFEF11175}">
      <formula1>"Sim, Não"</formula1>
    </dataValidation>
  </dataValidations>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ED6E-C352-4345-9331-D495BBD458E9}">
  <dimension ref="A1:G37"/>
  <sheetViews>
    <sheetView zoomScale="222" zoomScaleNormal="222" workbookViewId="0">
      <selection activeCell="B4" sqref="B4"/>
    </sheetView>
  </sheetViews>
  <sheetFormatPr defaultColWidth="8.77734375" defaultRowHeight="14.4" x14ac:dyDescent="0.3"/>
  <cols>
    <col min="1" max="1" width="20.77734375" customWidth="1"/>
    <col min="7" max="7" width="13.33203125" customWidth="1"/>
  </cols>
  <sheetData>
    <row r="1" spans="1:7" x14ac:dyDescent="0.3">
      <c r="A1" s="1" t="s">
        <v>0</v>
      </c>
      <c r="B1" s="1"/>
      <c r="C1" s="1"/>
      <c r="D1" s="1"/>
      <c r="E1" s="1"/>
      <c r="F1" s="1"/>
      <c r="G1" s="1"/>
    </row>
    <row r="2" spans="1:7" x14ac:dyDescent="0.3">
      <c r="A2" s="1" t="s">
        <v>1</v>
      </c>
    </row>
    <row r="3" spans="1:7" x14ac:dyDescent="0.3">
      <c r="A3" s="2" t="s">
        <v>2</v>
      </c>
      <c r="B3" t="s">
        <v>3</v>
      </c>
    </row>
    <row r="4" spans="1:7" x14ac:dyDescent="0.3">
      <c r="A4" s="2" t="s">
        <v>4</v>
      </c>
      <c r="B4" t="s">
        <v>5</v>
      </c>
    </row>
    <row r="5" spans="1:7" x14ac:dyDescent="0.3">
      <c r="A5" s="2" t="s">
        <v>6</v>
      </c>
      <c r="B5" t="s">
        <v>7</v>
      </c>
    </row>
    <row r="7" spans="1:7" x14ac:dyDescent="0.3">
      <c r="A7" s="1" t="s">
        <v>8</v>
      </c>
    </row>
    <row r="8" spans="1:7" x14ac:dyDescent="0.3">
      <c r="A8" s="2" t="s">
        <v>9</v>
      </c>
      <c r="B8" t="s">
        <v>10</v>
      </c>
    </row>
    <row r="9" spans="1:7" x14ac:dyDescent="0.3">
      <c r="A9" s="2" t="s">
        <v>11</v>
      </c>
      <c r="B9" t="s">
        <v>12</v>
      </c>
    </row>
    <row r="10" spans="1:7" x14ac:dyDescent="0.3">
      <c r="A10" s="2" t="s">
        <v>13</v>
      </c>
      <c r="B10" t="s">
        <v>14</v>
      </c>
    </row>
    <row r="11" spans="1:7" x14ac:dyDescent="0.3">
      <c r="A11" s="2" t="s">
        <v>15</v>
      </c>
      <c r="B11" t="s">
        <v>16</v>
      </c>
    </row>
    <row r="13" spans="1:7" x14ac:dyDescent="0.3">
      <c r="A13" s="1" t="s">
        <v>17</v>
      </c>
    </row>
    <row r="14" spans="1:7" x14ac:dyDescent="0.3">
      <c r="A14" s="2" t="s">
        <v>18</v>
      </c>
      <c r="B14" t="s">
        <v>19</v>
      </c>
    </row>
    <row r="15" spans="1:7" x14ac:dyDescent="0.3">
      <c r="A15" s="2" t="s">
        <v>20</v>
      </c>
      <c r="B15" t="s">
        <v>14</v>
      </c>
    </row>
    <row r="16" spans="1:7" x14ac:dyDescent="0.3">
      <c r="A16" s="2" t="s">
        <v>21</v>
      </c>
      <c r="B16" t="s">
        <v>22</v>
      </c>
    </row>
    <row r="17" spans="1:2" x14ac:dyDescent="0.3">
      <c r="A17" s="2" t="s">
        <v>23</v>
      </c>
      <c r="B17" t="s">
        <v>14</v>
      </c>
    </row>
    <row r="19" spans="1:2" x14ac:dyDescent="0.3">
      <c r="A19" s="1" t="s">
        <v>24</v>
      </c>
    </row>
    <row r="20" spans="1:2" x14ac:dyDescent="0.3">
      <c r="A20" s="2" t="s">
        <v>25</v>
      </c>
      <c r="B20" t="s">
        <v>26</v>
      </c>
    </row>
    <row r="21" spans="1:2" x14ac:dyDescent="0.3">
      <c r="A21" s="2" t="s">
        <v>27</v>
      </c>
      <c r="B21" t="s">
        <v>14</v>
      </c>
    </row>
    <row r="22" spans="1:2" x14ac:dyDescent="0.3">
      <c r="A22" s="2" t="s">
        <v>28</v>
      </c>
      <c r="B22" t="s">
        <v>29</v>
      </c>
    </row>
    <row r="23" spans="1:2" x14ac:dyDescent="0.3">
      <c r="A23" s="2" t="s">
        <v>30</v>
      </c>
      <c r="B23" t="s">
        <v>31</v>
      </c>
    </row>
    <row r="24" spans="1:2" x14ac:dyDescent="0.3">
      <c r="A24" s="2" t="s">
        <v>32</v>
      </c>
      <c r="B24" t="s">
        <v>33</v>
      </c>
    </row>
    <row r="25" spans="1:2" x14ac:dyDescent="0.3">
      <c r="A25" s="2" t="s">
        <v>34</v>
      </c>
      <c r="B25" t="s">
        <v>35</v>
      </c>
    </row>
    <row r="26" spans="1:2" x14ac:dyDescent="0.3">
      <c r="A26" s="2" t="s">
        <v>36</v>
      </c>
      <c r="B26" t="s">
        <v>37</v>
      </c>
    </row>
    <row r="28" spans="1:2" x14ac:dyDescent="0.3">
      <c r="A28" s="1" t="s">
        <v>38</v>
      </c>
    </row>
    <row r="29" spans="1:2" x14ac:dyDescent="0.3">
      <c r="A29" s="2" t="s">
        <v>39</v>
      </c>
      <c r="B29" t="s">
        <v>40</v>
      </c>
    </row>
    <row r="30" spans="1:2" x14ac:dyDescent="0.3">
      <c r="A30" s="2" t="s">
        <v>41</v>
      </c>
      <c r="B30" t="s">
        <v>42</v>
      </c>
    </row>
    <row r="31" spans="1:2" x14ac:dyDescent="0.3">
      <c r="A31" s="2" t="s">
        <v>43</v>
      </c>
      <c r="B31" t="s">
        <v>44</v>
      </c>
    </row>
    <row r="32" spans="1:2" x14ac:dyDescent="0.3">
      <c r="A32" s="2" t="s">
        <v>45</v>
      </c>
      <c r="B32" t="s">
        <v>46</v>
      </c>
    </row>
    <row r="33" spans="1:2" x14ac:dyDescent="0.3">
      <c r="A33" s="2" t="s">
        <v>47</v>
      </c>
      <c r="B33" t="s">
        <v>48</v>
      </c>
    </row>
    <row r="34" spans="1:2" x14ac:dyDescent="0.3">
      <c r="A34" s="2" t="s">
        <v>49</v>
      </c>
      <c r="B34" t="s">
        <v>50</v>
      </c>
    </row>
    <row r="35" spans="1:2" x14ac:dyDescent="0.3">
      <c r="A35" s="2" t="s">
        <v>51</v>
      </c>
      <c r="B35" t="s">
        <v>52</v>
      </c>
    </row>
    <row r="36" spans="1:2" x14ac:dyDescent="0.3">
      <c r="A36" s="2" t="s">
        <v>53</v>
      </c>
      <c r="B36" t="s">
        <v>54</v>
      </c>
    </row>
    <row r="37" spans="1:2" x14ac:dyDescent="0.3">
      <c r="A37" s="2" t="s">
        <v>55</v>
      </c>
      <c r="B37" t="s">
        <v>56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FC2E-EB72-4D27-97BB-7F4852033289}">
  <dimension ref="A1"/>
  <sheetViews>
    <sheetView zoomScale="121" zoomScaleNormal="121" workbookViewId="0">
      <selection activeCell="Z27" sqref="Z27"/>
    </sheetView>
  </sheetViews>
  <sheetFormatPr defaultColWidth="8.77734375" defaultRowHeight="14.4" x14ac:dyDescent="0.3"/>
  <sheetData/>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1AE2-4D4A-4A28-BDF8-9D1FCAB4AD69}">
  <dimension ref="B2:B3"/>
  <sheetViews>
    <sheetView zoomScale="272" zoomScaleNormal="272" workbookViewId="0">
      <selection activeCell="B3" sqref="B3"/>
    </sheetView>
  </sheetViews>
  <sheetFormatPr defaultColWidth="8.77734375" defaultRowHeight="14.4" x14ac:dyDescent="0.3"/>
  <sheetData>
    <row r="2" spans="2:2" ht="15.6" x14ac:dyDescent="0.3">
      <c r="B2" s="3" t="s">
        <v>57</v>
      </c>
    </row>
    <row r="3" spans="2:2" x14ac:dyDescent="0.3">
      <c r="B3" t="s">
        <v>58</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DA99-1451-4247-8001-19F56F55212D}">
  <dimension ref="L8:N15"/>
  <sheetViews>
    <sheetView topLeftCell="H4" zoomScale="201" zoomScaleNormal="201" workbookViewId="0">
      <selection activeCell="M15" sqref="M15"/>
    </sheetView>
  </sheetViews>
  <sheetFormatPr defaultRowHeight="14.4" x14ac:dyDescent="0.3"/>
  <cols>
    <col min="12" max="12" width="19.44140625" bestFit="1" customWidth="1"/>
  </cols>
  <sheetData>
    <row r="8" spans="12:14" x14ac:dyDescent="0.3">
      <c r="L8" t="s">
        <v>59</v>
      </c>
    </row>
    <row r="9" spans="12:14" x14ac:dyDescent="0.3">
      <c r="L9" t="s">
        <v>85</v>
      </c>
    </row>
    <row r="13" spans="12:14" x14ac:dyDescent="0.3">
      <c r="L13" t="s">
        <v>102</v>
      </c>
      <c r="M13" t="s">
        <v>103</v>
      </c>
      <c r="N13" t="s">
        <v>104</v>
      </c>
    </row>
    <row r="15" spans="12:14" x14ac:dyDescent="0.3">
      <c r="L15" t="s">
        <v>105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Formação de Custo XML</vt:lpstr>
      <vt:lpstr>Dif. ICMS Entrada</vt:lpstr>
      <vt:lpstr>ICMS INTERESTADUAL</vt:lpstr>
      <vt:lpstr>Links Úteis</vt:lpstr>
      <vt:lpstr>Anotacoes Vídeo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Gontijo</dc:creator>
  <cp:lastModifiedBy>Bruno Gontijo</cp:lastModifiedBy>
  <dcterms:created xsi:type="dcterms:W3CDTF">2023-02-02T16:22:57Z</dcterms:created>
  <dcterms:modified xsi:type="dcterms:W3CDTF">2025-11-10T17:16:05Z</dcterms:modified>
</cp:coreProperties>
</file>