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ropbox\"/>
    </mc:Choice>
  </mc:AlternateContent>
  <xr:revisionPtr revIDLastSave="0" documentId="8_{9BC1F9DD-D464-4D59-934D-A805AB044227}" xr6:coauthVersionLast="47" xr6:coauthVersionMax="47" xr10:uidLastSave="{00000000-0000-0000-0000-000000000000}"/>
  <bookViews>
    <workbookView xWindow="4032" yWindow="3192" windowWidth="23568" windowHeight="13368" activeTab="1" xr2:uid="{DC60CC97-3429-2D4F-97FB-BE375C2E7519}"/>
  </bookViews>
  <sheets>
    <sheet name="DRE-TEORIA" sheetId="4" r:id="rId1"/>
    <sheet name="DRE-PRATICA" sheetId="1" r:id="rId2"/>
    <sheet name="IMOBILIZADO" sheetId="2" r:id="rId3"/>
    <sheet name="EMPRÉSTIMO" sheetId="3" r:id="rId4"/>
  </sheets>
  <definedNames>
    <definedName name="_xlnm.Print_Area" localSheetId="3">OFFSET(EMPRÉSTIMO!Impressao_Total,0,0,EMPRÉSTIMO!Ultima_Linha)</definedName>
    <definedName name="Balanço_Final" localSheetId="3">-FV(EMPRÉSTIMO!Taxa_Juros,EMPRÉSTIMO!Pagamento_Num,-EMPRÉSTIMO!Pagamento_Mensal,EMPRÉSTIMO!Valor_Financiado)</definedName>
    <definedName name="Balanço_Final">-FV(Taxa_Juros,Pagamento_Num,-Pagamento_Mensal,Valor_Financiado)</definedName>
    <definedName name="Balanço_Inicial" localSheetId="3">-FV(EMPRÉSTIMO!Taxa_Juros,EMPRÉSTIMO!Pagamento_Num-1,-EMPRÉSTIMO!Pagamento_Mensal,EMPRÉSTIMO!Valor_Financiado)</definedName>
    <definedName name="Balanço_Inicial">-FV(Taxa_Juros,Pagamento_Num-1,-Pagamento_Mensal,Valor_Financiado)</definedName>
    <definedName name="Custo_Total" localSheetId="3">EMPRÉSTIMO!$E$14</definedName>
    <definedName name="Custo_Total">#REF!</definedName>
    <definedName name="Data_Inicio" localSheetId="3">EMPRÉSTIMO!$E$7</definedName>
    <definedName name="Data_Inicio">#REF!</definedName>
    <definedName name="Data_Pagamento" localSheetId="3">DATE(YEAR(EMPRÉSTIMO!Data_Inicio),MONTH(EMPRÉSTIMO!Data_Inicio)+EMPRÉSTIMO!Pagamento_Num,DAY(EMPRÉSTIMO!Data_Inicio))</definedName>
    <definedName name="Data_Pagamento">DATE(YEAR(Data_Inicio),MONTH(Data_Inicio)+Pagamento_Num,DAY(Data_Inicio))</definedName>
    <definedName name="Impressao_Total" localSheetId="3">EMPRÉSTIMO!$A$1:$H$378</definedName>
    <definedName name="Impressao_Total">#REF!</definedName>
    <definedName name="Juros" localSheetId="3">-IPMT(EMPRÉSTIMO!Taxa_Juros,EMPRÉSTIMO!Pagamento_Num,EMPRÉSTIMO!Num_Pagamentos,EMPRÉSTIMO!Valor_Financiado)</definedName>
    <definedName name="Juros">-IPMT(Taxa_Juros,Pagamento_Num,Num_Pagamentos,Valor_Financiado)</definedName>
    <definedName name="Linha_Cabeçalho" localSheetId="3">ROW(EMPRÉSTIMO!$18:$18)</definedName>
    <definedName name="Linha_Cabeçalho">ROW(#REF!)</definedName>
    <definedName name="Nao_Pago" localSheetId="3">IF(EMPRÉSTIMO!Pagamento_Num&lt;=EMPRÉSTIMO!Num_Pagamentos,1,0)</definedName>
    <definedName name="Nao_Pago">IF(Pagamento_Num&lt;=Num_Pagamentos,1,0)</definedName>
    <definedName name="Num_Pagamentos" localSheetId="3">EMPRÉSTIMO!$E$12</definedName>
    <definedName name="Num_Pagamentos">#REF!</definedName>
    <definedName name="Pagamento_Mensal" localSheetId="3">-PMT(EMPRÉSTIMO!Taxa_Juros,EMPRÉSTIMO!Num_Pagamentos,EMPRÉSTIMO!Valor_Financiado)</definedName>
    <definedName name="Pagamento_Mensal">-PMT(Taxa_Juros,Num_Pagamentos,Valor_Financiado)</definedName>
    <definedName name="Pagamento_Num" localSheetId="3">ROW()-EMPRÉSTIMO!Linha_Cabeçalho</definedName>
    <definedName name="Pagamento_Num">ROW()-Linha_Cabeçalho</definedName>
    <definedName name="Prazo_Meses" localSheetId="3">EMPRÉSTIMO!$E$6</definedName>
    <definedName name="Prazo_Meses">#REF!</definedName>
    <definedName name="Principal" localSheetId="3">-PPMT(EMPRÉSTIMO!Taxa_Juros,EMPRÉSTIMO!Pagamento_Num,EMPRÉSTIMO!Num_Pagamentos,EMPRÉSTIMO!Valor_Financiado)</definedName>
    <definedName name="Principal">-PPMT(Taxa_Juros,Pagamento_Num,Num_Pagamentos,Valor_Financiado)</definedName>
    <definedName name="Taxa_Juros" localSheetId="3">EMPRÉSTIMO!$E$5</definedName>
    <definedName name="Taxa_Juros">#REF!</definedName>
    <definedName name="_xlnm.Print_Titles" localSheetId="3">EMPRÉSTIMO!$18:$18</definedName>
    <definedName name="Total_Juros" localSheetId="3">EMPRÉSTIMO!$E$13</definedName>
    <definedName name="Total_Juros">#REF!</definedName>
    <definedName name="Tudo_Preenchido" localSheetId="3">IF(EMPRÉSTIMO!Valor_Financiado*EMPRÉSTIMO!Taxa_Juros*EMPRÉSTIMO!Prazo_Meses*EMPRÉSTIMO!Data_Inicio&gt;0,1,0)</definedName>
    <definedName name="Tudo_Preenchido">IF(Valor_Financiado*Taxa_Juros*Prazo_Meses*Data_Inicio&gt;0,1,0)</definedName>
    <definedName name="Ultima_Linha" localSheetId="3">IF(EMPRÉSTIMO!Tudo_Preenchido,EMPRÉSTIMO!Linha_Cabeçalho+EMPRÉSTIMO!Num_Pagamentos,EMPRÉSTIMO!Linha_Cabeçalho)</definedName>
    <definedName name="Ultima_Linha">IF(Tudo_Preenchido,Linha_Cabeçalho+Num_Pagamentos,Linha_Cabeçalho)</definedName>
    <definedName name="Valor_Financiado" localSheetId="3">EMPRÉSTIMO!$E$4</definedName>
    <definedName name="Valor_Financiado">#REF!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 r="C70" i="1" s="1"/>
  <c r="C75" i="1" s="1"/>
  <c r="D68" i="1"/>
  <c r="D73" i="1" s="1"/>
  <c r="E68" i="1"/>
  <c r="E70" i="1" s="1"/>
  <c r="F68" i="1"/>
  <c r="F70" i="1" s="1"/>
  <c r="G68" i="1"/>
  <c r="G70" i="1"/>
  <c r="C71" i="1"/>
  <c r="D71" i="1"/>
  <c r="E71" i="1"/>
  <c r="E74" i="1" s="1"/>
  <c r="F71" i="1"/>
  <c r="F74" i="1" s="1"/>
  <c r="G71" i="1"/>
  <c r="G74" i="1" s="1"/>
  <c r="C72" i="1"/>
  <c r="D72" i="1"/>
  <c r="E72" i="1"/>
  <c r="F72" i="1"/>
  <c r="G72" i="1"/>
  <c r="C73" i="1"/>
  <c r="E73" i="1"/>
  <c r="F73" i="1"/>
  <c r="G73" i="1"/>
  <c r="C74" i="1"/>
  <c r="C78" i="1"/>
  <c r="D78" i="1"/>
  <c r="E78" i="1"/>
  <c r="F78" i="1"/>
  <c r="G78" i="1"/>
  <c r="C84" i="1"/>
  <c r="E84" i="1"/>
  <c r="F84" i="1"/>
  <c r="G84" i="1"/>
  <c r="B106" i="1"/>
  <c r="B78" i="1" s="1"/>
  <c r="B7" i="4"/>
  <c r="B8" i="4"/>
  <c r="B44" i="1"/>
  <c r="B52" i="1" s="1"/>
  <c r="B10" i="4"/>
  <c r="B5" i="4"/>
  <c r="B4" i="4"/>
  <c r="B11" i="4" s="1"/>
  <c r="E12" i="3"/>
  <c r="F321" i="3" s="1"/>
  <c r="D19" i="3"/>
  <c r="K25" i="2"/>
  <c r="J25" i="2"/>
  <c r="I25" i="2"/>
  <c r="H25" i="2"/>
  <c r="G25" i="2"/>
  <c r="F25" i="2"/>
  <c r="E25" i="2"/>
  <c r="D25" i="2"/>
  <c r="C25" i="2"/>
  <c r="G106" i="1"/>
  <c r="F106" i="1"/>
  <c r="E106" i="1"/>
  <c r="D106" i="1"/>
  <c r="C106" i="1"/>
  <c r="G66" i="1"/>
  <c r="F66" i="1"/>
  <c r="E66" i="1"/>
  <c r="D66" i="1"/>
  <c r="C66" i="1"/>
  <c r="B66" i="1"/>
  <c r="G65" i="1"/>
  <c r="F65" i="1"/>
  <c r="E65" i="1"/>
  <c r="D65" i="1"/>
  <c r="C65" i="1"/>
  <c r="B65" i="1"/>
  <c r="G64" i="1"/>
  <c r="F64" i="1"/>
  <c r="E64" i="1"/>
  <c r="D64" i="1"/>
  <c r="C64" i="1"/>
  <c r="B64" i="1"/>
  <c r="G63" i="1"/>
  <c r="F63" i="1"/>
  <c r="E63" i="1"/>
  <c r="D63" i="1"/>
  <c r="C63" i="1"/>
  <c r="B63" i="1"/>
  <c r="G62" i="1"/>
  <c r="F62" i="1"/>
  <c r="E62" i="1"/>
  <c r="D62" i="1"/>
  <c r="C62" i="1"/>
  <c r="B62" i="1"/>
  <c r="G61" i="1"/>
  <c r="F61" i="1"/>
  <c r="E61" i="1"/>
  <c r="D61" i="1"/>
  <c r="C61" i="1"/>
  <c r="B61" i="1"/>
  <c r="G60" i="1"/>
  <c r="F60" i="1"/>
  <c r="E60" i="1"/>
  <c r="D60" i="1"/>
  <c r="C60" i="1"/>
  <c r="B60" i="1"/>
  <c r="G58" i="1"/>
  <c r="F58" i="1"/>
  <c r="E58" i="1"/>
  <c r="D58" i="1"/>
  <c r="C58" i="1"/>
  <c r="G57" i="1"/>
  <c r="F57" i="1"/>
  <c r="E57" i="1"/>
  <c r="D57" i="1"/>
  <c r="C57" i="1"/>
  <c r="G56" i="1"/>
  <c r="F56" i="1"/>
  <c r="E56" i="1"/>
  <c r="D56" i="1"/>
  <c r="C56" i="1"/>
  <c r="G55" i="1"/>
  <c r="F55" i="1"/>
  <c r="E55" i="1"/>
  <c r="D55" i="1"/>
  <c r="C55" i="1"/>
  <c r="G54" i="1"/>
  <c r="F54" i="1"/>
  <c r="E54" i="1"/>
  <c r="D54" i="1"/>
  <c r="C54" i="1"/>
  <c r="B54" i="1"/>
  <c r="G53" i="1"/>
  <c r="F53" i="1"/>
  <c r="E53" i="1"/>
  <c r="D53" i="1"/>
  <c r="C53" i="1"/>
  <c r="G52" i="1"/>
  <c r="F52" i="1"/>
  <c r="E52" i="1"/>
  <c r="D52" i="1"/>
  <c r="C52" i="1"/>
  <c r="G50" i="1"/>
  <c r="F50" i="1"/>
  <c r="E50" i="1"/>
  <c r="D50" i="1"/>
  <c r="C50" i="1"/>
  <c r="B50" i="1"/>
  <c r="B58" i="1" s="1"/>
  <c r="G49" i="1"/>
  <c r="F49" i="1"/>
  <c r="E49" i="1"/>
  <c r="D49" i="1"/>
  <c r="C49" i="1"/>
  <c r="B49" i="1"/>
  <c r="B57" i="1" s="1"/>
  <c r="G48" i="1"/>
  <c r="F48" i="1"/>
  <c r="E48" i="1"/>
  <c r="D48" i="1"/>
  <c r="C48" i="1"/>
  <c r="B48" i="1"/>
  <c r="B56" i="1" s="1"/>
  <c r="G47" i="1"/>
  <c r="F47" i="1"/>
  <c r="E47" i="1"/>
  <c r="D47" i="1"/>
  <c r="C47" i="1"/>
  <c r="B47" i="1"/>
  <c r="B55" i="1" s="1"/>
  <c r="G46" i="1"/>
  <c r="F46" i="1"/>
  <c r="E46" i="1"/>
  <c r="D46" i="1"/>
  <c r="C46" i="1"/>
  <c r="B46" i="1"/>
  <c r="G45" i="1"/>
  <c r="F45" i="1"/>
  <c r="E45" i="1"/>
  <c r="D45" i="1"/>
  <c r="C45" i="1"/>
  <c r="B45" i="1"/>
  <c r="B53" i="1" s="1"/>
  <c r="G44" i="1"/>
  <c r="F44" i="1"/>
  <c r="E44" i="1"/>
  <c r="D44" i="1"/>
  <c r="C44" i="1"/>
  <c r="G43" i="1"/>
  <c r="F43" i="1"/>
  <c r="E43" i="1"/>
  <c r="D43" i="1"/>
  <c r="C43" i="1"/>
  <c r="G35" i="1"/>
  <c r="F35" i="1"/>
  <c r="E35" i="1"/>
  <c r="D35" i="1"/>
  <c r="C35" i="1"/>
  <c r="B35" i="1"/>
  <c r="G27" i="1"/>
  <c r="F27" i="1"/>
  <c r="E27" i="1"/>
  <c r="D27" i="1"/>
  <c r="C27" i="1"/>
  <c r="B27" i="1"/>
  <c r="B72" i="1" s="1"/>
  <c r="G19" i="1"/>
  <c r="F19" i="1"/>
  <c r="E19" i="1"/>
  <c r="D19" i="1"/>
  <c r="C19" i="1"/>
  <c r="B19" i="1"/>
  <c r="G11" i="1"/>
  <c r="F11" i="1"/>
  <c r="E11" i="1"/>
  <c r="D11" i="1"/>
  <c r="C11" i="1"/>
  <c r="B11" i="1"/>
  <c r="B71" i="1" s="1"/>
  <c r="G3" i="1"/>
  <c r="F3" i="1"/>
  <c r="E3" i="1"/>
  <c r="D3" i="1"/>
  <c r="C3" i="1"/>
  <c r="B3" i="1"/>
  <c r="B68" i="1" s="1"/>
  <c r="B84" i="1" s="1"/>
  <c r="G75" i="1" l="1"/>
  <c r="F75" i="1"/>
  <c r="E75" i="1"/>
  <c r="C79" i="1"/>
  <c r="C76" i="1"/>
  <c r="C77" i="1"/>
  <c r="C85" i="1" s="1"/>
  <c r="D74" i="1"/>
  <c r="D84" i="1"/>
  <c r="D70" i="1"/>
  <c r="D75" i="1" s="1"/>
  <c r="B74" i="1"/>
  <c r="B73" i="1"/>
  <c r="B70" i="1"/>
  <c r="B43" i="1"/>
  <c r="B14" i="4"/>
  <c r="B12" i="4"/>
  <c r="E34" i="3"/>
  <c r="H40" i="3"/>
  <c r="H24" i="3"/>
  <c r="G43" i="3"/>
  <c r="G27" i="3"/>
  <c r="F46" i="3"/>
  <c r="F30" i="3"/>
  <c r="E49" i="3"/>
  <c r="E33" i="3"/>
  <c r="C57" i="3"/>
  <c r="H39" i="3"/>
  <c r="H23" i="3"/>
  <c r="G42" i="3"/>
  <c r="G26" i="3"/>
  <c r="F45" i="3"/>
  <c r="F29" i="3"/>
  <c r="E48" i="3"/>
  <c r="E32" i="3"/>
  <c r="F31" i="3"/>
  <c r="E31" i="3"/>
  <c r="H53" i="3"/>
  <c r="H37" i="3"/>
  <c r="H21" i="3"/>
  <c r="G40" i="3"/>
  <c r="G24" i="3"/>
  <c r="F43" i="3"/>
  <c r="F27" i="3"/>
  <c r="E46" i="3"/>
  <c r="E30" i="3"/>
  <c r="H25" i="3"/>
  <c r="F44" i="3"/>
  <c r="H36" i="3"/>
  <c r="H20" i="3"/>
  <c r="G39" i="3"/>
  <c r="G23" i="3"/>
  <c r="F42" i="3"/>
  <c r="F26" i="3"/>
  <c r="E45" i="3"/>
  <c r="E29" i="3"/>
  <c r="H51" i="3"/>
  <c r="H35" i="3"/>
  <c r="H19" i="3"/>
  <c r="G38" i="3"/>
  <c r="G22" i="3"/>
  <c r="F41" i="3"/>
  <c r="F25" i="3"/>
  <c r="E44" i="3"/>
  <c r="E28" i="3"/>
  <c r="G28" i="3"/>
  <c r="G41" i="3"/>
  <c r="H50" i="3"/>
  <c r="H34" i="3"/>
  <c r="G53" i="3"/>
  <c r="G37" i="3"/>
  <c r="G21" i="3"/>
  <c r="F40" i="3"/>
  <c r="F24" i="3"/>
  <c r="E43" i="3"/>
  <c r="E27" i="3"/>
  <c r="H52" i="3"/>
  <c r="H49" i="3"/>
  <c r="H33" i="3"/>
  <c r="G52" i="3"/>
  <c r="G36" i="3"/>
  <c r="G20" i="3"/>
  <c r="F39" i="3"/>
  <c r="F23" i="3"/>
  <c r="E42" i="3"/>
  <c r="E26" i="3"/>
  <c r="H38" i="3"/>
  <c r="H48" i="3"/>
  <c r="H32" i="3"/>
  <c r="G51" i="3"/>
  <c r="G35" i="3"/>
  <c r="G19" i="3"/>
  <c r="F38" i="3"/>
  <c r="F22" i="3"/>
  <c r="E41" i="3"/>
  <c r="E25" i="3"/>
  <c r="H47" i="3"/>
  <c r="H31" i="3"/>
  <c r="G50" i="3"/>
  <c r="G34" i="3"/>
  <c r="F53" i="3"/>
  <c r="F37" i="3"/>
  <c r="F21" i="3"/>
  <c r="E40" i="3"/>
  <c r="E24" i="3"/>
  <c r="H41" i="3"/>
  <c r="G25" i="3"/>
  <c r="H46" i="3"/>
  <c r="H30" i="3"/>
  <c r="G49" i="3"/>
  <c r="G33" i="3"/>
  <c r="F52" i="3"/>
  <c r="F36" i="3"/>
  <c r="F20" i="3"/>
  <c r="E39" i="3"/>
  <c r="E23" i="3"/>
  <c r="F47" i="3"/>
  <c r="E47" i="3"/>
  <c r="G48" i="3"/>
  <c r="G32" i="3"/>
  <c r="F51" i="3"/>
  <c r="F35" i="3"/>
  <c r="F19" i="3"/>
  <c r="E38" i="3"/>
  <c r="E22" i="3"/>
  <c r="B43" i="3"/>
  <c r="H29" i="3"/>
  <c r="H44" i="3"/>
  <c r="H28" i="3"/>
  <c r="G47" i="3"/>
  <c r="G31" i="3"/>
  <c r="F50" i="3"/>
  <c r="F34" i="3"/>
  <c r="E53" i="3"/>
  <c r="E37" i="3"/>
  <c r="E21" i="3"/>
  <c r="G44" i="3"/>
  <c r="H22" i="3"/>
  <c r="H45" i="3"/>
  <c r="H43" i="3"/>
  <c r="H27" i="3"/>
  <c r="G46" i="3"/>
  <c r="G30" i="3"/>
  <c r="F49" i="3"/>
  <c r="F33" i="3"/>
  <c r="E52" i="3"/>
  <c r="E36" i="3"/>
  <c r="E20" i="3"/>
  <c r="E50" i="3"/>
  <c r="F28" i="3"/>
  <c r="H42" i="3"/>
  <c r="H26" i="3"/>
  <c r="G45" i="3"/>
  <c r="G29" i="3"/>
  <c r="F48" i="3"/>
  <c r="F32" i="3"/>
  <c r="E51" i="3"/>
  <c r="E35" i="3"/>
  <c r="E19" i="3"/>
  <c r="C43" i="3"/>
  <c r="D43" i="3"/>
  <c r="F56" i="3"/>
  <c r="B33" i="3"/>
  <c r="C33" i="3"/>
  <c r="D55" i="3"/>
  <c r="D71" i="3"/>
  <c r="F72" i="3"/>
  <c r="E75" i="3"/>
  <c r="F164" i="3"/>
  <c r="F89" i="3"/>
  <c r="H90" i="3"/>
  <c r="F91" i="3"/>
  <c r="B118" i="3"/>
  <c r="C118" i="3"/>
  <c r="D118" i="3"/>
  <c r="E159" i="3"/>
  <c r="B30" i="3"/>
  <c r="E164" i="3"/>
  <c r="C27" i="3"/>
  <c r="B55" i="3"/>
  <c r="H70" i="3"/>
  <c r="H86" i="3"/>
  <c r="D115" i="3"/>
  <c r="D159" i="3"/>
  <c r="C35" i="3"/>
  <c r="D57" i="3"/>
  <c r="F75" i="3"/>
  <c r="H91" i="3"/>
  <c r="G120" i="3"/>
  <c r="E175" i="3"/>
  <c r="C38" i="3"/>
  <c r="C61" i="3"/>
  <c r="F77" i="3"/>
  <c r="F93" i="3"/>
  <c r="H120" i="3"/>
  <c r="B180" i="3"/>
  <c r="B40" i="3"/>
  <c r="F61" i="3"/>
  <c r="G77" i="3"/>
  <c r="H93" i="3"/>
  <c r="B129" i="3"/>
  <c r="C185" i="3"/>
  <c r="B46" i="3"/>
  <c r="C62" i="3"/>
  <c r="H77" i="3"/>
  <c r="H95" i="3"/>
  <c r="F129" i="3"/>
  <c r="D185" i="3"/>
  <c r="C46" i="3"/>
  <c r="E63" i="3"/>
  <c r="E79" i="3"/>
  <c r="H100" i="3"/>
  <c r="H132" i="3"/>
  <c r="F185" i="3"/>
  <c r="B48" i="3"/>
  <c r="H63" i="3"/>
  <c r="H79" i="3"/>
  <c r="B101" i="3"/>
  <c r="B133" i="3"/>
  <c r="G190" i="3"/>
  <c r="C48" i="3"/>
  <c r="C64" i="3"/>
  <c r="E82" i="3"/>
  <c r="E103" i="3"/>
  <c r="E136" i="3"/>
  <c r="E212" i="3"/>
  <c r="E64" i="3"/>
  <c r="G82" i="3"/>
  <c r="F105" i="3"/>
  <c r="B137" i="3"/>
  <c r="C221" i="3"/>
  <c r="C50" i="3"/>
  <c r="E68" i="3"/>
  <c r="F84" i="3"/>
  <c r="G105" i="3"/>
  <c r="H139" i="3"/>
  <c r="H222" i="3"/>
  <c r="D50" i="3"/>
  <c r="F68" i="3"/>
  <c r="G84" i="3"/>
  <c r="B108" i="3"/>
  <c r="B149" i="3"/>
  <c r="D230" i="3"/>
  <c r="C19" i="3"/>
  <c r="B53" i="3"/>
  <c r="D70" i="3"/>
  <c r="B85" i="3"/>
  <c r="C108" i="3"/>
  <c r="C149" i="3"/>
  <c r="F232" i="3"/>
  <c r="D54" i="3"/>
  <c r="G70" i="3"/>
  <c r="G86" i="3"/>
  <c r="C113" i="3"/>
  <c r="G154" i="3"/>
  <c r="G280" i="3"/>
  <c r="B38" i="3"/>
  <c r="B57" i="3"/>
  <c r="B64" i="3"/>
  <c r="B71" i="3"/>
  <c r="C78" i="3"/>
  <c r="D86" i="3"/>
  <c r="G93" i="3"/>
  <c r="H105" i="3"/>
  <c r="F120" i="3"/>
  <c r="F136" i="3"/>
  <c r="H159" i="3"/>
  <c r="F190" i="3"/>
  <c r="B232" i="3"/>
  <c r="G191" i="3"/>
  <c r="H241" i="3"/>
  <c r="B20" i="3"/>
  <c r="B41" i="3"/>
  <c r="F57" i="3"/>
  <c r="G65" i="3"/>
  <c r="B73" i="3"/>
  <c r="B80" i="3"/>
  <c r="B87" i="3"/>
  <c r="B96" i="3"/>
  <c r="D108" i="3"/>
  <c r="C123" i="3"/>
  <c r="B140" i="3"/>
  <c r="G164" i="3"/>
  <c r="F196" i="3"/>
  <c r="B242" i="3"/>
  <c r="B22" i="3"/>
  <c r="C41" i="3"/>
  <c r="H58" i="3"/>
  <c r="C66" i="3"/>
  <c r="C73" i="3"/>
  <c r="C80" i="3"/>
  <c r="D87" i="3"/>
  <c r="C96" i="3"/>
  <c r="E110" i="3"/>
  <c r="D123" i="3"/>
  <c r="E140" i="3"/>
  <c r="D169" i="3"/>
  <c r="D197" i="3"/>
  <c r="G244" i="3"/>
  <c r="C22" i="3"/>
  <c r="C45" i="3"/>
  <c r="B52" i="3"/>
  <c r="D59" i="3"/>
  <c r="D66" i="3"/>
  <c r="D73" i="3"/>
  <c r="E80" i="3"/>
  <c r="F88" i="3"/>
  <c r="D98" i="3"/>
  <c r="F110" i="3"/>
  <c r="E123" i="3"/>
  <c r="D144" i="3"/>
  <c r="F169" i="3"/>
  <c r="E197" i="3"/>
  <c r="C259" i="3"/>
  <c r="B24" i="3"/>
  <c r="E59" i="3"/>
  <c r="E66" i="3"/>
  <c r="F73" i="3"/>
  <c r="G81" i="3"/>
  <c r="B89" i="3"/>
  <c r="E98" i="3"/>
  <c r="G110" i="3"/>
  <c r="B126" i="3"/>
  <c r="E144" i="3"/>
  <c r="G169" i="3"/>
  <c r="F204" i="3"/>
  <c r="C262" i="3"/>
  <c r="B25" i="3"/>
  <c r="F59" i="3"/>
  <c r="G66" i="3"/>
  <c r="H74" i="3"/>
  <c r="C82" i="3"/>
  <c r="C89" i="3"/>
  <c r="F98" i="3"/>
  <c r="H112" i="3"/>
  <c r="C126" i="3"/>
  <c r="F144" i="3"/>
  <c r="D174" i="3"/>
  <c r="G204" i="3"/>
  <c r="E262" i="3"/>
  <c r="C25" i="3"/>
  <c r="H59" i="3"/>
  <c r="B68" i="3"/>
  <c r="D75" i="3"/>
  <c r="D82" i="3"/>
  <c r="D89" i="3"/>
  <c r="G100" i="3"/>
  <c r="B113" i="3"/>
  <c r="D126" i="3"/>
  <c r="H148" i="3"/>
  <c r="D175" i="3"/>
  <c r="H204" i="3"/>
  <c r="E280" i="3"/>
  <c r="F212" i="3"/>
  <c r="H280" i="3"/>
  <c r="C30" i="3"/>
  <c r="G54" i="3"/>
  <c r="G61" i="3"/>
  <c r="G68" i="3"/>
  <c r="H75" i="3"/>
  <c r="B84" i="3"/>
  <c r="D91" i="3"/>
  <c r="C103" i="3"/>
  <c r="E115" i="3"/>
  <c r="G129" i="3"/>
  <c r="F153" i="3"/>
  <c r="E180" i="3"/>
  <c r="H212" i="3"/>
  <c r="F302" i="3"/>
  <c r="B32" i="3"/>
  <c r="H54" i="3"/>
  <c r="H61" i="3"/>
  <c r="B69" i="3"/>
  <c r="C77" i="3"/>
  <c r="E84" i="3"/>
  <c r="E91" i="3"/>
  <c r="D103" i="3"/>
  <c r="G115" i="3"/>
  <c r="G132" i="3"/>
  <c r="G153" i="3"/>
  <c r="F180" i="3"/>
  <c r="H220" i="3"/>
  <c r="H302" i="3"/>
  <c r="B306" i="3"/>
  <c r="D48" i="3"/>
  <c r="C55" i="3"/>
  <c r="E57" i="3"/>
  <c r="G59" i="3"/>
  <c r="B62" i="3"/>
  <c r="D64" i="3"/>
  <c r="F66" i="3"/>
  <c r="H68" i="3"/>
  <c r="C71" i="3"/>
  <c r="E73" i="3"/>
  <c r="G75" i="3"/>
  <c r="B78" i="3"/>
  <c r="D80" i="3"/>
  <c r="F82" i="3"/>
  <c r="H84" i="3"/>
  <c r="C87" i="3"/>
  <c r="E89" i="3"/>
  <c r="G91" i="3"/>
  <c r="B94" i="3"/>
  <c r="D96" i="3"/>
  <c r="G98" i="3"/>
  <c r="C101" i="3"/>
  <c r="F103" i="3"/>
  <c r="B106" i="3"/>
  <c r="E108" i="3"/>
  <c r="H110" i="3"/>
  <c r="E113" i="3"/>
  <c r="H115" i="3"/>
  <c r="E118" i="3"/>
  <c r="B121" i="3"/>
  <c r="F123" i="3"/>
  <c r="E126" i="3"/>
  <c r="H129" i="3"/>
  <c r="C133" i="3"/>
  <c r="C137" i="3"/>
  <c r="B141" i="3"/>
  <c r="F145" i="3"/>
  <c r="C150" i="3"/>
  <c r="H154" i="3"/>
  <c r="B160" i="3"/>
  <c r="B165" i="3"/>
  <c r="G170" i="3"/>
  <c r="H175" i="3"/>
  <c r="G180" i="3"/>
  <c r="H185" i="3"/>
  <c r="H191" i="3"/>
  <c r="F197" i="3"/>
  <c r="C205" i="3"/>
  <c r="D214" i="3"/>
  <c r="E223" i="3"/>
  <c r="G232" i="3"/>
  <c r="D245" i="3"/>
  <c r="F262" i="3"/>
  <c r="D284" i="3"/>
  <c r="C306" i="3"/>
  <c r="C94" i="3"/>
  <c r="E96" i="3"/>
  <c r="H98" i="3"/>
  <c r="D101" i="3"/>
  <c r="G103" i="3"/>
  <c r="C106" i="3"/>
  <c r="F108" i="3"/>
  <c r="C111" i="3"/>
  <c r="F113" i="3"/>
  <c r="B116" i="3"/>
  <c r="F118" i="3"/>
  <c r="C121" i="3"/>
  <c r="G123" i="3"/>
  <c r="G126" i="3"/>
  <c r="C130" i="3"/>
  <c r="D133" i="3"/>
  <c r="D137" i="3"/>
  <c r="C141" i="3"/>
  <c r="G145" i="3"/>
  <c r="D150" i="3"/>
  <c r="D155" i="3"/>
  <c r="C160" i="3"/>
  <c r="C165" i="3"/>
  <c r="H170" i="3"/>
  <c r="B176" i="3"/>
  <c r="B181" i="3"/>
  <c r="H186" i="3"/>
  <c r="D192" i="3"/>
  <c r="H197" i="3"/>
  <c r="F206" i="3"/>
  <c r="H214" i="3"/>
  <c r="F223" i="3"/>
  <c r="H232" i="3"/>
  <c r="E245" i="3"/>
  <c r="B266" i="3"/>
  <c r="F284" i="3"/>
  <c r="H309" i="3"/>
  <c r="B28" i="3"/>
  <c r="B36" i="3"/>
  <c r="B44" i="3"/>
  <c r="D46" i="3"/>
  <c r="C53" i="3"/>
  <c r="E55" i="3"/>
  <c r="G57" i="3"/>
  <c r="B60" i="3"/>
  <c r="D62" i="3"/>
  <c r="F64" i="3"/>
  <c r="H66" i="3"/>
  <c r="C69" i="3"/>
  <c r="E71" i="3"/>
  <c r="G73" i="3"/>
  <c r="B76" i="3"/>
  <c r="D78" i="3"/>
  <c r="F80" i="3"/>
  <c r="H82" i="3"/>
  <c r="C85" i="3"/>
  <c r="E87" i="3"/>
  <c r="G89" i="3"/>
  <c r="B92" i="3"/>
  <c r="D94" i="3"/>
  <c r="F96" i="3"/>
  <c r="B99" i="3"/>
  <c r="E101" i="3"/>
  <c r="H103" i="3"/>
  <c r="D106" i="3"/>
  <c r="H108" i="3"/>
  <c r="D111" i="3"/>
  <c r="G113" i="3"/>
  <c r="C116" i="3"/>
  <c r="G118" i="3"/>
  <c r="D121" i="3"/>
  <c r="H123" i="3"/>
  <c r="C127" i="3"/>
  <c r="D130" i="3"/>
  <c r="F133" i="3"/>
  <c r="E137" i="3"/>
  <c r="F141" i="3"/>
  <c r="C146" i="3"/>
  <c r="G150" i="3"/>
  <c r="E155" i="3"/>
  <c r="E160" i="3"/>
  <c r="C166" i="3"/>
  <c r="D171" i="3"/>
  <c r="C176" i="3"/>
  <c r="C181" i="3"/>
  <c r="B187" i="3"/>
  <c r="E192" i="3"/>
  <c r="B199" i="3"/>
  <c r="C207" i="3"/>
  <c r="B215" i="3"/>
  <c r="G223" i="3"/>
  <c r="D233" i="3"/>
  <c r="B248" i="3"/>
  <c r="D266" i="3"/>
  <c r="G284" i="3"/>
  <c r="B310" i="3"/>
  <c r="C20" i="3"/>
  <c r="C28" i="3"/>
  <c r="C36" i="3"/>
  <c r="C44" i="3"/>
  <c r="B51" i="3"/>
  <c r="D53" i="3"/>
  <c r="F55" i="3"/>
  <c r="H57" i="3"/>
  <c r="C60" i="3"/>
  <c r="E62" i="3"/>
  <c r="G64" i="3"/>
  <c r="B67" i="3"/>
  <c r="D69" i="3"/>
  <c r="F71" i="3"/>
  <c r="H73" i="3"/>
  <c r="C76" i="3"/>
  <c r="E78" i="3"/>
  <c r="G80" i="3"/>
  <c r="B83" i="3"/>
  <c r="D85" i="3"/>
  <c r="F87" i="3"/>
  <c r="H89" i="3"/>
  <c r="C92" i="3"/>
  <c r="E94" i="3"/>
  <c r="G96" i="3"/>
  <c r="C99" i="3"/>
  <c r="F101" i="3"/>
  <c r="B104" i="3"/>
  <c r="F106" i="3"/>
  <c r="B109" i="3"/>
  <c r="E111" i="3"/>
  <c r="H113" i="3"/>
  <c r="D116" i="3"/>
  <c r="H118" i="3"/>
  <c r="E121" i="3"/>
  <c r="B124" i="3"/>
  <c r="D127" i="3"/>
  <c r="E130" i="3"/>
  <c r="C134" i="3"/>
  <c r="F137" i="3"/>
  <c r="G141" i="3"/>
  <c r="D146" i="3"/>
  <c r="H150" i="3"/>
  <c r="F155" i="3"/>
  <c r="F160" i="3"/>
  <c r="D166" i="3"/>
  <c r="E171" i="3"/>
  <c r="E176" i="3"/>
  <c r="C182" i="3"/>
  <c r="E187" i="3"/>
  <c r="G192" i="3"/>
  <c r="G199" i="3"/>
  <c r="D207" i="3"/>
  <c r="C215" i="3"/>
  <c r="C224" i="3"/>
  <c r="H234" i="3"/>
  <c r="C248" i="3"/>
  <c r="E266" i="3"/>
  <c r="G287" i="3"/>
  <c r="H313" i="3"/>
  <c r="B23" i="3"/>
  <c r="B31" i="3"/>
  <c r="B39" i="3"/>
  <c r="D44" i="3"/>
  <c r="C51" i="3"/>
  <c r="G55" i="3"/>
  <c r="B58" i="3"/>
  <c r="D60" i="3"/>
  <c r="F62" i="3"/>
  <c r="H64" i="3"/>
  <c r="C67" i="3"/>
  <c r="E69" i="3"/>
  <c r="B74" i="3"/>
  <c r="D76" i="3"/>
  <c r="F78" i="3"/>
  <c r="H80" i="3"/>
  <c r="C83" i="3"/>
  <c r="E85" i="3"/>
  <c r="G87" i="3"/>
  <c r="B90" i="3"/>
  <c r="D92" i="3"/>
  <c r="F94" i="3"/>
  <c r="H96" i="3"/>
  <c r="D99" i="3"/>
  <c r="G101" i="3"/>
  <c r="D104" i="3"/>
  <c r="G106" i="3"/>
  <c r="C109" i="3"/>
  <c r="F111" i="3"/>
  <c r="B114" i="3"/>
  <c r="E116" i="3"/>
  <c r="B119" i="3"/>
  <c r="F121" i="3"/>
  <c r="C124" i="3"/>
  <c r="E127" i="3"/>
  <c r="F130" i="3"/>
  <c r="D134" i="3"/>
  <c r="G137" i="3"/>
  <c r="H141" i="3"/>
  <c r="E146" i="3"/>
  <c r="B151" i="3"/>
  <c r="H155" i="3"/>
  <c r="F161" i="3"/>
  <c r="G166" i="3"/>
  <c r="F171" i="3"/>
  <c r="F176" i="3"/>
  <c r="D182" i="3"/>
  <c r="F187" i="3"/>
  <c r="B193" i="3"/>
  <c r="H199" i="3"/>
  <c r="E207" i="3"/>
  <c r="G215" i="3"/>
  <c r="G225" i="3"/>
  <c r="F235" i="3"/>
  <c r="D248" i="3"/>
  <c r="E269" i="3"/>
  <c r="H287" i="3"/>
  <c r="B314" i="3"/>
  <c r="C23" i="3"/>
  <c r="C31" i="3"/>
  <c r="C39" i="3"/>
  <c r="B49" i="3"/>
  <c r="D51" i="3"/>
  <c r="H55" i="3"/>
  <c r="C58" i="3"/>
  <c r="E60" i="3"/>
  <c r="G62" i="3"/>
  <c r="B65" i="3"/>
  <c r="D67" i="3"/>
  <c r="F69" i="3"/>
  <c r="H71" i="3"/>
  <c r="C74" i="3"/>
  <c r="E76" i="3"/>
  <c r="G78" i="3"/>
  <c r="B81" i="3"/>
  <c r="D83" i="3"/>
  <c r="F85" i="3"/>
  <c r="H87" i="3"/>
  <c r="C90" i="3"/>
  <c r="E92" i="3"/>
  <c r="G94" i="3"/>
  <c r="B97" i="3"/>
  <c r="E99" i="3"/>
  <c r="B102" i="3"/>
  <c r="E104" i="3"/>
  <c r="H106" i="3"/>
  <c r="D109" i="3"/>
  <c r="G111" i="3"/>
  <c r="C114" i="3"/>
  <c r="F116" i="3"/>
  <c r="C119" i="3"/>
  <c r="G121" i="3"/>
  <c r="E124" i="3"/>
  <c r="F127" i="3"/>
  <c r="G130" i="3"/>
  <c r="G134" i="3"/>
  <c r="H137" i="3"/>
  <c r="B142" i="3"/>
  <c r="F146" i="3"/>
  <c r="C151" i="3"/>
  <c r="B156" i="3"/>
  <c r="G161" i="3"/>
  <c r="H166" i="3"/>
  <c r="H171" i="3"/>
  <c r="F177" i="3"/>
  <c r="G182" i="3"/>
  <c r="G187" i="3"/>
  <c r="C193" i="3"/>
  <c r="B200" i="3"/>
  <c r="G207" i="3"/>
  <c r="H216" i="3"/>
  <c r="E226" i="3"/>
  <c r="C236" i="3"/>
  <c r="C251" i="3"/>
  <c r="F269" i="3"/>
  <c r="C288" i="3"/>
  <c r="F317" i="3"/>
  <c r="B26" i="3"/>
  <c r="B34" i="3"/>
  <c r="B42" i="3"/>
  <c r="C49" i="3"/>
  <c r="B56" i="3"/>
  <c r="D58" i="3"/>
  <c r="F60" i="3"/>
  <c r="H62" i="3"/>
  <c r="C65" i="3"/>
  <c r="E67" i="3"/>
  <c r="G69" i="3"/>
  <c r="B72" i="3"/>
  <c r="D74" i="3"/>
  <c r="F76" i="3"/>
  <c r="H78" i="3"/>
  <c r="C81" i="3"/>
  <c r="E83" i="3"/>
  <c r="G85" i="3"/>
  <c r="B88" i="3"/>
  <c r="D90" i="3"/>
  <c r="F92" i="3"/>
  <c r="H94" i="3"/>
  <c r="C97" i="3"/>
  <c r="G99" i="3"/>
  <c r="C102" i="3"/>
  <c r="F104" i="3"/>
  <c r="B107" i="3"/>
  <c r="E109" i="3"/>
  <c r="H111" i="3"/>
  <c r="D114" i="3"/>
  <c r="G116" i="3"/>
  <c r="D119" i="3"/>
  <c r="H121" i="3"/>
  <c r="H124" i="3"/>
  <c r="H127" i="3"/>
  <c r="H130" i="3"/>
  <c r="H134" i="3"/>
  <c r="C138" i="3"/>
  <c r="C142" i="3"/>
  <c r="G146" i="3"/>
  <c r="D151" i="3"/>
  <c r="B157" i="3"/>
  <c r="C162" i="3"/>
  <c r="B167" i="3"/>
  <c r="B172" i="3"/>
  <c r="G177" i="3"/>
  <c r="H182" i="3"/>
  <c r="C188" i="3"/>
  <c r="C194" i="3"/>
  <c r="D200" i="3"/>
  <c r="C209" i="3"/>
  <c r="E217" i="3"/>
  <c r="B227" i="3"/>
  <c r="D236" i="3"/>
  <c r="D251" i="3"/>
  <c r="H269" i="3"/>
  <c r="F291" i="3"/>
  <c r="H317" i="3"/>
  <c r="E11" i="3"/>
  <c r="C26" i="3"/>
  <c r="C34" i="3"/>
  <c r="C42" i="3"/>
  <c r="B47" i="3"/>
  <c r="D49" i="3"/>
  <c r="C56" i="3"/>
  <c r="E58" i="3"/>
  <c r="G60" i="3"/>
  <c r="B63" i="3"/>
  <c r="D65" i="3"/>
  <c r="F67" i="3"/>
  <c r="H69" i="3"/>
  <c r="C72" i="3"/>
  <c r="E74" i="3"/>
  <c r="G76" i="3"/>
  <c r="B79" i="3"/>
  <c r="D81" i="3"/>
  <c r="F83" i="3"/>
  <c r="H85" i="3"/>
  <c r="C88" i="3"/>
  <c r="E90" i="3"/>
  <c r="G92" i="3"/>
  <c r="B95" i="3"/>
  <c r="E97" i="3"/>
  <c r="H99" i="3"/>
  <c r="D102" i="3"/>
  <c r="G104" i="3"/>
  <c r="C107" i="3"/>
  <c r="F109" i="3"/>
  <c r="B112" i="3"/>
  <c r="E114" i="3"/>
  <c r="H116" i="3"/>
  <c r="E119" i="3"/>
  <c r="C122" i="3"/>
  <c r="B125" i="3"/>
  <c r="B128" i="3"/>
  <c r="B131" i="3"/>
  <c r="B135" i="3"/>
  <c r="G138" i="3"/>
  <c r="D142" i="3"/>
  <c r="H146" i="3"/>
  <c r="E151" i="3"/>
  <c r="C157" i="3"/>
  <c r="D162" i="3"/>
  <c r="D167" i="3"/>
  <c r="B173" i="3"/>
  <c r="C178" i="3"/>
  <c r="B183" i="3"/>
  <c r="D188" i="3"/>
  <c r="D194" i="3"/>
  <c r="E201" i="3"/>
  <c r="G209" i="3"/>
  <c r="H217" i="3"/>
  <c r="C227" i="3"/>
  <c r="F236" i="3"/>
  <c r="F251" i="3"/>
  <c r="D273" i="3"/>
  <c r="G291" i="3"/>
  <c r="H378" i="3"/>
  <c r="F376" i="3"/>
  <c r="D374" i="3"/>
  <c r="B372" i="3"/>
  <c r="G369" i="3"/>
  <c r="E367" i="3"/>
  <c r="C365" i="3"/>
  <c r="H362" i="3"/>
  <c r="F360" i="3"/>
  <c r="D358" i="3"/>
  <c r="B356" i="3"/>
  <c r="G353" i="3"/>
  <c r="E351" i="3"/>
  <c r="C349" i="3"/>
  <c r="H346" i="3"/>
  <c r="F344" i="3"/>
  <c r="D342" i="3"/>
  <c r="B340" i="3"/>
  <c r="G337" i="3"/>
  <c r="E335" i="3"/>
  <c r="C333" i="3"/>
  <c r="H330" i="3"/>
  <c r="F328" i="3"/>
  <c r="D326" i="3"/>
  <c r="B324" i="3"/>
  <c r="G321" i="3"/>
  <c r="E319" i="3"/>
  <c r="C317" i="3"/>
  <c r="H314" i="3"/>
  <c r="F312" i="3"/>
  <c r="D310" i="3"/>
  <c r="B308" i="3"/>
  <c r="G305" i="3"/>
  <c r="E303" i="3"/>
  <c r="C301" i="3"/>
  <c r="H298" i="3"/>
  <c r="F296" i="3"/>
  <c r="D294" i="3"/>
  <c r="B292" i="3"/>
  <c r="G289" i="3"/>
  <c r="E287" i="3"/>
  <c r="C285" i="3"/>
  <c r="H282" i="3"/>
  <c r="F280" i="3"/>
  <c r="D278" i="3"/>
  <c r="B276" i="3"/>
  <c r="G273" i="3"/>
  <c r="E271" i="3"/>
  <c r="C269" i="3"/>
  <c r="H266" i="3"/>
  <c r="F264" i="3"/>
  <c r="D262" i="3"/>
  <c r="B260" i="3"/>
  <c r="G257" i="3"/>
  <c r="E255" i="3"/>
  <c r="C253" i="3"/>
  <c r="H250" i="3"/>
  <c r="G378" i="3"/>
  <c r="E376" i="3"/>
  <c r="C374" i="3"/>
  <c r="H371" i="3"/>
  <c r="F369" i="3"/>
  <c r="D367" i="3"/>
  <c r="B365" i="3"/>
  <c r="G362" i="3"/>
  <c r="E360" i="3"/>
  <c r="C358" i="3"/>
  <c r="H355" i="3"/>
  <c r="F353" i="3"/>
  <c r="D351" i="3"/>
  <c r="B349" i="3"/>
  <c r="G346" i="3"/>
  <c r="E344" i="3"/>
  <c r="C342" i="3"/>
  <c r="H339" i="3"/>
  <c r="F337" i="3"/>
  <c r="D335" i="3"/>
  <c r="B333" i="3"/>
  <c r="G330" i="3"/>
  <c r="F378" i="3"/>
  <c r="D376" i="3"/>
  <c r="B374" i="3"/>
  <c r="G371" i="3"/>
  <c r="E369" i="3"/>
  <c r="C367" i="3"/>
  <c r="H364" i="3"/>
  <c r="F362" i="3"/>
  <c r="D360" i="3"/>
  <c r="B358" i="3"/>
  <c r="G355" i="3"/>
  <c r="E353" i="3"/>
  <c r="C351" i="3"/>
  <c r="H348" i="3"/>
  <c r="F346" i="3"/>
  <c r="D344" i="3"/>
  <c r="B342" i="3"/>
  <c r="G339" i="3"/>
  <c r="E337" i="3"/>
  <c r="C335" i="3"/>
  <c r="H332" i="3"/>
  <c r="F330" i="3"/>
  <c r="D328" i="3"/>
  <c r="B326" i="3"/>
  <c r="E378" i="3"/>
  <c r="C376" i="3"/>
  <c r="H373" i="3"/>
  <c r="F371" i="3"/>
  <c r="D369" i="3"/>
  <c r="B367" i="3"/>
  <c r="G364" i="3"/>
  <c r="E362" i="3"/>
  <c r="C360" i="3"/>
  <c r="H357" i="3"/>
  <c r="F355" i="3"/>
  <c r="D353" i="3"/>
  <c r="B351" i="3"/>
  <c r="G348" i="3"/>
  <c r="E346" i="3"/>
  <c r="C344" i="3"/>
  <c r="H341" i="3"/>
  <c r="F339" i="3"/>
  <c r="D337" i="3"/>
  <c r="B335" i="3"/>
  <c r="G332" i="3"/>
  <c r="E330" i="3"/>
  <c r="C328" i="3"/>
  <c r="H325" i="3"/>
  <c r="F323" i="3"/>
  <c r="D378" i="3"/>
  <c r="B376" i="3"/>
  <c r="G373" i="3"/>
  <c r="E371" i="3"/>
  <c r="C369" i="3"/>
  <c r="H366" i="3"/>
  <c r="F364" i="3"/>
  <c r="D362" i="3"/>
  <c r="B360" i="3"/>
  <c r="G357" i="3"/>
  <c r="E355" i="3"/>
  <c r="C353" i="3"/>
  <c r="H350" i="3"/>
  <c r="F348" i="3"/>
  <c r="D346" i="3"/>
  <c r="B344" i="3"/>
  <c r="G341" i="3"/>
  <c r="E339" i="3"/>
  <c r="C337" i="3"/>
  <c r="H334" i="3"/>
  <c r="F332" i="3"/>
  <c r="D330" i="3"/>
  <c r="B328" i="3"/>
  <c r="G325" i="3"/>
  <c r="E323" i="3"/>
  <c r="C378" i="3"/>
  <c r="H375" i="3"/>
  <c r="F373" i="3"/>
  <c r="D371" i="3"/>
  <c r="B369" i="3"/>
  <c r="G366" i="3"/>
  <c r="E364" i="3"/>
  <c r="C362" i="3"/>
  <c r="H359" i="3"/>
  <c r="F357" i="3"/>
  <c r="D355" i="3"/>
  <c r="B353" i="3"/>
  <c r="G350" i="3"/>
  <c r="E348" i="3"/>
  <c r="C346" i="3"/>
  <c r="H343" i="3"/>
  <c r="F341" i="3"/>
  <c r="D339" i="3"/>
  <c r="B337" i="3"/>
  <c r="G334" i="3"/>
  <c r="E332" i="3"/>
  <c r="C330" i="3"/>
  <c r="H327" i="3"/>
  <c r="F325" i="3"/>
  <c r="D323" i="3"/>
  <c r="B321" i="3"/>
  <c r="G318" i="3"/>
  <c r="E316" i="3"/>
  <c r="C314" i="3"/>
  <c r="H311" i="3"/>
  <c r="F309" i="3"/>
  <c r="D307" i="3"/>
  <c r="B305" i="3"/>
  <c r="G302" i="3"/>
  <c r="E300" i="3"/>
  <c r="C298" i="3"/>
  <c r="H295" i="3"/>
  <c r="F293" i="3"/>
  <c r="D291" i="3"/>
  <c r="B289" i="3"/>
  <c r="G286" i="3"/>
  <c r="E284" i="3"/>
  <c r="C282" i="3"/>
  <c r="H279" i="3"/>
  <c r="F277" i="3"/>
  <c r="D275" i="3"/>
  <c r="B273" i="3"/>
  <c r="G270" i="3"/>
  <c r="E268" i="3"/>
  <c r="C266" i="3"/>
  <c r="H263" i="3"/>
  <c r="F261" i="3"/>
  <c r="D259" i="3"/>
  <c r="B257" i="3"/>
  <c r="G254" i="3"/>
  <c r="E252" i="3"/>
  <c r="C250" i="3"/>
  <c r="B378" i="3"/>
  <c r="G375" i="3"/>
  <c r="E373" i="3"/>
  <c r="C371" i="3"/>
  <c r="H368" i="3"/>
  <c r="F366" i="3"/>
  <c r="D364" i="3"/>
  <c r="B362" i="3"/>
  <c r="G359" i="3"/>
  <c r="E357" i="3"/>
  <c r="C355" i="3"/>
  <c r="H352" i="3"/>
  <c r="F350" i="3"/>
  <c r="D348" i="3"/>
  <c r="B346" i="3"/>
  <c r="G343" i="3"/>
  <c r="E341" i="3"/>
  <c r="C339" i="3"/>
  <c r="H336" i="3"/>
  <c r="F334" i="3"/>
  <c r="D332" i="3"/>
  <c r="B330" i="3"/>
  <c r="G327" i="3"/>
  <c r="E325" i="3"/>
  <c r="H377" i="3"/>
  <c r="F375" i="3"/>
  <c r="D373" i="3"/>
  <c r="B371" i="3"/>
  <c r="G368" i="3"/>
  <c r="E366" i="3"/>
  <c r="C364" i="3"/>
  <c r="H361" i="3"/>
  <c r="F359" i="3"/>
  <c r="D357" i="3"/>
  <c r="B355" i="3"/>
  <c r="G352" i="3"/>
  <c r="E350" i="3"/>
  <c r="C348" i="3"/>
  <c r="H345" i="3"/>
  <c r="F343" i="3"/>
  <c r="D341" i="3"/>
  <c r="B339" i="3"/>
  <c r="G336" i="3"/>
  <c r="E334" i="3"/>
  <c r="C332" i="3"/>
  <c r="H329" i="3"/>
  <c r="F327" i="3"/>
  <c r="D325" i="3"/>
  <c r="G377" i="3"/>
  <c r="E375" i="3"/>
  <c r="C373" i="3"/>
  <c r="H370" i="3"/>
  <c r="F368" i="3"/>
  <c r="D366" i="3"/>
  <c r="B364" i="3"/>
  <c r="G361" i="3"/>
  <c r="E359" i="3"/>
  <c r="C357" i="3"/>
  <c r="H354" i="3"/>
  <c r="F352" i="3"/>
  <c r="D350" i="3"/>
  <c r="B348" i="3"/>
  <c r="G345" i="3"/>
  <c r="E343" i="3"/>
  <c r="C341" i="3"/>
  <c r="H338" i="3"/>
  <c r="F336" i="3"/>
  <c r="D334" i="3"/>
  <c r="B332" i="3"/>
  <c r="G329" i="3"/>
  <c r="E327" i="3"/>
  <c r="C325" i="3"/>
  <c r="H322" i="3"/>
  <c r="F320" i="3"/>
  <c r="D318" i="3"/>
  <c r="B316" i="3"/>
  <c r="G313" i="3"/>
  <c r="E311" i="3"/>
  <c r="C309" i="3"/>
  <c r="H306" i="3"/>
  <c r="F304" i="3"/>
  <c r="D302" i="3"/>
  <c r="B300" i="3"/>
  <c r="G297" i="3"/>
  <c r="E295" i="3"/>
  <c r="C293" i="3"/>
  <c r="H290" i="3"/>
  <c r="F288" i="3"/>
  <c r="D286" i="3"/>
  <c r="B284" i="3"/>
  <c r="G281" i="3"/>
  <c r="E279" i="3"/>
  <c r="C277" i="3"/>
  <c r="H274" i="3"/>
  <c r="F272" i="3"/>
  <c r="D270" i="3"/>
  <c r="B268" i="3"/>
  <c r="G265" i="3"/>
  <c r="E263" i="3"/>
  <c r="C261" i="3"/>
  <c r="H258" i="3"/>
  <c r="F256" i="3"/>
  <c r="D254" i="3"/>
  <c r="B252" i="3"/>
  <c r="G249" i="3"/>
  <c r="E247" i="3"/>
  <c r="C245" i="3"/>
  <c r="H242" i="3"/>
  <c r="F240" i="3"/>
  <c r="D238" i="3"/>
  <c r="B236" i="3"/>
  <c r="G233" i="3"/>
  <c r="E231" i="3"/>
  <c r="C229" i="3"/>
  <c r="H226" i="3"/>
  <c r="F224" i="3"/>
  <c r="D222" i="3"/>
  <c r="B220" i="3"/>
  <c r="G217" i="3"/>
  <c r="E215" i="3"/>
  <c r="C213" i="3"/>
  <c r="H210" i="3"/>
  <c r="F208" i="3"/>
  <c r="D206" i="3"/>
  <c r="B204" i="3"/>
  <c r="G201" i="3"/>
  <c r="E199" i="3"/>
  <c r="C197" i="3"/>
  <c r="H194" i="3"/>
  <c r="F192" i="3"/>
  <c r="D190" i="3"/>
  <c r="B188" i="3"/>
  <c r="G185" i="3"/>
  <c r="F377" i="3"/>
  <c r="D375" i="3"/>
  <c r="B373" i="3"/>
  <c r="G370" i="3"/>
  <c r="E368" i="3"/>
  <c r="C366" i="3"/>
  <c r="H363" i="3"/>
  <c r="F361" i="3"/>
  <c r="D359" i="3"/>
  <c r="B357" i="3"/>
  <c r="G354" i="3"/>
  <c r="E352" i="3"/>
  <c r="C350" i="3"/>
  <c r="H347" i="3"/>
  <c r="F345" i="3"/>
  <c r="D343" i="3"/>
  <c r="B341" i="3"/>
  <c r="G338" i="3"/>
  <c r="E336" i="3"/>
  <c r="C334" i="3"/>
  <c r="H331" i="3"/>
  <c r="F329" i="3"/>
  <c r="D327" i="3"/>
  <c r="B325" i="3"/>
  <c r="G322" i="3"/>
  <c r="E320" i="3"/>
  <c r="C318" i="3"/>
  <c r="H315" i="3"/>
  <c r="F313" i="3"/>
  <c r="D311" i="3"/>
  <c r="B309" i="3"/>
  <c r="G306" i="3"/>
  <c r="E304" i="3"/>
  <c r="C302" i="3"/>
  <c r="H299" i="3"/>
  <c r="F297" i="3"/>
  <c r="D295" i="3"/>
  <c r="B293" i="3"/>
  <c r="G290" i="3"/>
  <c r="E288" i="3"/>
  <c r="C286" i="3"/>
  <c r="H283" i="3"/>
  <c r="F281" i="3"/>
  <c r="D279" i="3"/>
  <c r="B277" i="3"/>
  <c r="G274" i="3"/>
  <c r="E272" i="3"/>
  <c r="C270" i="3"/>
  <c r="H267" i="3"/>
  <c r="F265" i="3"/>
  <c r="D263" i="3"/>
  <c r="B261" i="3"/>
  <c r="G258" i="3"/>
  <c r="E256" i="3"/>
  <c r="C254" i="3"/>
  <c r="H251" i="3"/>
  <c r="F249" i="3"/>
  <c r="D247" i="3"/>
  <c r="B245" i="3"/>
  <c r="G242" i="3"/>
  <c r="E240" i="3"/>
  <c r="C238" i="3"/>
  <c r="H235" i="3"/>
  <c r="F233" i="3"/>
  <c r="D231" i="3"/>
  <c r="B229" i="3"/>
  <c r="G226" i="3"/>
  <c r="E224" i="3"/>
  <c r="C222" i="3"/>
  <c r="H219" i="3"/>
  <c r="F217" i="3"/>
  <c r="D215" i="3"/>
  <c r="B213" i="3"/>
  <c r="G210" i="3"/>
  <c r="E208" i="3"/>
  <c r="C206" i="3"/>
  <c r="E377" i="3"/>
  <c r="C375" i="3"/>
  <c r="H372" i="3"/>
  <c r="F370" i="3"/>
  <c r="D368" i="3"/>
  <c r="B366" i="3"/>
  <c r="G363" i="3"/>
  <c r="E361" i="3"/>
  <c r="C359" i="3"/>
  <c r="H356" i="3"/>
  <c r="F354" i="3"/>
  <c r="D352" i="3"/>
  <c r="B350" i="3"/>
  <c r="G347" i="3"/>
  <c r="E345" i="3"/>
  <c r="C343" i="3"/>
  <c r="H340" i="3"/>
  <c r="F338" i="3"/>
  <c r="D336" i="3"/>
  <c r="B334" i="3"/>
  <c r="G331" i="3"/>
  <c r="E329" i="3"/>
  <c r="C327" i="3"/>
  <c r="H324" i="3"/>
  <c r="F322" i="3"/>
  <c r="D320" i="3"/>
  <c r="B318" i="3"/>
  <c r="G315" i="3"/>
  <c r="E313" i="3"/>
  <c r="C311" i="3"/>
  <c r="H308" i="3"/>
  <c r="F306" i="3"/>
  <c r="D304" i="3"/>
  <c r="B302" i="3"/>
  <c r="G299" i="3"/>
  <c r="E297" i="3"/>
  <c r="C295" i="3"/>
  <c r="H292" i="3"/>
  <c r="F290" i="3"/>
  <c r="D288" i="3"/>
  <c r="B286" i="3"/>
  <c r="G283" i="3"/>
  <c r="E281" i="3"/>
  <c r="C279" i="3"/>
  <c r="H276" i="3"/>
  <c r="F274" i="3"/>
  <c r="D272" i="3"/>
  <c r="B270" i="3"/>
  <c r="G267" i="3"/>
  <c r="E265" i="3"/>
  <c r="C263" i="3"/>
  <c r="H260" i="3"/>
  <c r="F258" i="3"/>
  <c r="D256" i="3"/>
  <c r="B254" i="3"/>
  <c r="G251" i="3"/>
  <c r="E249" i="3"/>
  <c r="C247" i="3"/>
  <c r="H244" i="3"/>
  <c r="F242" i="3"/>
  <c r="D240" i="3"/>
  <c r="B238" i="3"/>
  <c r="G235" i="3"/>
  <c r="E233" i="3"/>
  <c r="C231" i="3"/>
  <c r="H228" i="3"/>
  <c r="F226" i="3"/>
  <c r="D224" i="3"/>
  <c r="B222" i="3"/>
  <c r="G219" i="3"/>
  <c r="D377" i="3"/>
  <c r="B375" i="3"/>
  <c r="G372" i="3"/>
  <c r="E370" i="3"/>
  <c r="C368" i="3"/>
  <c r="H365" i="3"/>
  <c r="F363" i="3"/>
  <c r="D361" i="3"/>
  <c r="B359" i="3"/>
  <c r="G356" i="3"/>
  <c r="E354" i="3"/>
  <c r="C352" i="3"/>
  <c r="H349" i="3"/>
  <c r="F347" i="3"/>
  <c r="D345" i="3"/>
  <c r="B343" i="3"/>
  <c r="G340" i="3"/>
  <c r="E338" i="3"/>
  <c r="C336" i="3"/>
  <c r="H333" i="3"/>
  <c r="F331" i="3"/>
  <c r="D329" i="3"/>
  <c r="B327" i="3"/>
  <c r="G324" i="3"/>
  <c r="E322" i="3"/>
  <c r="C377" i="3"/>
  <c r="H374" i="3"/>
  <c r="F372" i="3"/>
  <c r="D370" i="3"/>
  <c r="B368" i="3"/>
  <c r="G365" i="3"/>
  <c r="E363" i="3"/>
  <c r="C361" i="3"/>
  <c r="H358" i="3"/>
  <c r="F356" i="3"/>
  <c r="D354" i="3"/>
  <c r="B352" i="3"/>
  <c r="G349" i="3"/>
  <c r="E347" i="3"/>
  <c r="C345" i="3"/>
  <c r="H342" i="3"/>
  <c r="F340" i="3"/>
  <c r="D338" i="3"/>
  <c r="B336" i="3"/>
  <c r="G333" i="3"/>
  <c r="E331" i="3"/>
  <c r="C329" i="3"/>
  <c r="H326" i="3"/>
  <c r="F324" i="3"/>
  <c r="D322" i="3"/>
  <c r="B320" i="3"/>
  <c r="G317" i="3"/>
  <c r="E315" i="3"/>
  <c r="C313" i="3"/>
  <c r="H310" i="3"/>
  <c r="F308" i="3"/>
  <c r="D306" i="3"/>
  <c r="B304" i="3"/>
  <c r="G301" i="3"/>
  <c r="E299" i="3"/>
  <c r="C297" i="3"/>
  <c r="H294" i="3"/>
  <c r="F292" i="3"/>
  <c r="D290" i="3"/>
  <c r="B288" i="3"/>
  <c r="G285" i="3"/>
  <c r="E283" i="3"/>
  <c r="C281" i="3"/>
  <c r="H278" i="3"/>
  <c r="F276" i="3"/>
  <c r="D274" i="3"/>
  <c r="B272" i="3"/>
  <c r="G269" i="3"/>
  <c r="E267" i="3"/>
  <c r="C265" i="3"/>
  <c r="H262" i="3"/>
  <c r="F260" i="3"/>
  <c r="D258" i="3"/>
  <c r="B256" i="3"/>
  <c r="G253" i="3"/>
  <c r="E251" i="3"/>
  <c r="C249" i="3"/>
  <c r="H246" i="3"/>
  <c r="F244" i="3"/>
  <c r="D242" i="3"/>
  <c r="B240" i="3"/>
  <c r="G237" i="3"/>
  <c r="E235" i="3"/>
  <c r="C233" i="3"/>
  <c r="H230" i="3"/>
  <c r="F228" i="3"/>
  <c r="D226" i="3"/>
  <c r="B224" i="3"/>
  <c r="G221" i="3"/>
  <c r="E219" i="3"/>
  <c r="B377" i="3"/>
  <c r="G374" i="3"/>
  <c r="E372" i="3"/>
  <c r="C370" i="3"/>
  <c r="H367" i="3"/>
  <c r="F365" i="3"/>
  <c r="D363" i="3"/>
  <c r="B361" i="3"/>
  <c r="G358" i="3"/>
  <c r="G376" i="3"/>
  <c r="E374" i="3"/>
  <c r="C372" i="3"/>
  <c r="H369" i="3"/>
  <c r="F367" i="3"/>
  <c r="D365" i="3"/>
  <c r="B363" i="3"/>
  <c r="G360" i="3"/>
  <c r="E358" i="3"/>
  <c r="C356" i="3"/>
  <c r="H353" i="3"/>
  <c r="F351" i="3"/>
  <c r="D349" i="3"/>
  <c r="B347" i="3"/>
  <c r="G344" i="3"/>
  <c r="E342" i="3"/>
  <c r="C340" i="3"/>
  <c r="H337" i="3"/>
  <c r="F335" i="3"/>
  <c r="D333" i="3"/>
  <c r="B331" i="3"/>
  <c r="G328" i="3"/>
  <c r="E326" i="3"/>
  <c r="C324" i="3"/>
  <c r="H321" i="3"/>
  <c r="F319" i="3"/>
  <c r="D317" i="3"/>
  <c r="B315" i="3"/>
  <c r="G312" i="3"/>
  <c r="H376" i="3"/>
  <c r="E349" i="3"/>
  <c r="C331" i="3"/>
  <c r="E321" i="3"/>
  <c r="E317" i="3"/>
  <c r="D313" i="3"/>
  <c r="G309" i="3"/>
  <c r="H305" i="3"/>
  <c r="E302" i="3"/>
  <c r="F298" i="3"/>
  <c r="G294" i="3"/>
  <c r="E291" i="3"/>
  <c r="F287" i="3"/>
  <c r="C284" i="3"/>
  <c r="D280" i="3"/>
  <c r="E276" i="3"/>
  <c r="C273" i="3"/>
  <c r="D269" i="3"/>
  <c r="H265" i="3"/>
  <c r="B262" i="3"/>
  <c r="C258" i="3"/>
  <c r="H254" i="3"/>
  <c r="B251" i="3"/>
  <c r="H247" i="3"/>
  <c r="E244" i="3"/>
  <c r="F241" i="3"/>
  <c r="G238" i="3"/>
  <c r="D235" i="3"/>
  <c r="E232" i="3"/>
  <c r="F229" i="3"/>
  <c r="C226" i="3"/>
  <c r="D223" i="3"/>
  <c r="E220" i="3"/>
  <c r="D217" i="3"/>
  <c r="G214" i="3"/>
  <c r="C212" i="3"/>
  <c r="F209" i="3"/>
  <c r="B207" i="3"/>
  <c r="E204" i="3"/>
  <c r="B202" i="3"/>
  <c r="F199" i="3"/>
  <c r="B197" i="3"/>
  <c r="F194" i="3"/>
  <c r="C192" i="3"/>
  <c r="G189" i="3"/>
  <c r="D187" i="3"/>
  <c r="H184" i="3"/>
  <c r="F182" i="3"/>
  <c r="D180" i="3"/>
  <c r="B178" i="3"/>
  <c r="G175" i="3"/>
  <c r="E173" i="3"/>
  <c r="C171" i="3"/>
  <c r="H168" i="3"/>
  <c r="F166" i="3"/>
  <c r="D164" i="3"/>
  <c r="B162" i="3"/>
  <c r="G159" i="3"/>
  <c r="E157" i="3"/>
  <c r="C155" i="3"/>
  <c r="H152" i="3"/>
  <c r="F150" i="3"/>
  <c r="D148" i="3"/>
  <c r="B146" i="3"/>
  <c r="G143" i="3"/>
  <c r="E141" i="3"/>
  <c r="C139" i="3"/>
  <c r="H136" i="3"/>
  <c r="F134" i="3"/>
  <c r="D132" i="3"/>
  <c r="B130" i="3"/>
  <c r="G127" i="3"/>
  <c r="E125" i="3"/>
  <c r="F374" i="3"/>
  <c r="D347" i="3"/>
  <c r="B329" i="3"/>
  <c r="D321" i="3"/>
  <c r="B317" i="3"/>
  <c r="B313" i="3"/>
  <c r="E309" i="3"/>
  <c r="F305" i="3"/>
  <c r="H301" i="3"/>
  <c r="E298" i="3"/>
  <c r="F294" i="3"/>
  <c r="C291" i="3"/>
  <c r="D287" i="3"/>
  <c r="F283" i="3"/>
  <c r="C280" i="3"/>
  <c r="D276" i="3"/>
  <c r="H272" i="3"/>
  <c r="B269" i="3"/>
  <c r="D265" i="3"/>
  <c r="H261" i="3"/>
  <c r="B258" i="3"/>
  <c r="F254" i="3"/>
  <c r="G250" i="3"/>
  <c r="G247" i="3"/>
  <c r="D244" i="3"/>
  <c r="E241" i="3"/>
  <c r="F238" i="3"/>
  <c r="C235" i="3"/>
  <c r="D232" i="3"/>
  <c r="E229" i="3"/>
  <c r="B226" i="3"/>
  <c r="C223" i="3"/>
  <c r="D220" i="3"/>
  <c r="C217" i="3"/>
  <c r="F214" i="3"/>
  <c r="B212" i="3"/>
  <c r="E209" i="3"/>
  <c r="H206" i="3"/>
  <c r="D204" i="3"/>
  <c r="H201" i="3"/>
  <c r="D199" i="3"/>
  <c r="H196" i="3"/>
  <c r="E194" i="3"/>
  <c r="B192" i="3"/>
  <c r="F189" i="3"/>
  <c r="C187" i="3"/>
  <c r="G184" i="3"/>
  <c r="E182" i="3"/>
  <c r="C180" i="3"/>
  <c r="H177" i="3"/>
  <c r="F175" i="3"/>
  <c r="D173" i="3"/>
  <c r="B171" i="3"/>
  <c r="G168" i="3"/>
  <c r="E166" i="3"/>
  <c r="C164" i="3"/>
  <c r="H161" i="3"/>
  <c r="F159" i="3"/>
  <c r="D157" i="3"/>
  <c r="B155" i="3"/>
  <c r="G152" i="3"/>
  <c r="E150" i="3"/>
  <c r="C148" i="3"/>
  <c r="H145" i="3"/>
  <c r="F143" i="3"/>
  <c r="D141" i="3"/>
  <c r="B139" i="3"/>
  <c r="G136" i="3"/>
  <c r="E134" i="3"/>
  <c r="C132" i="3"/>
  <c r="D372" i="3"/>
  <c r="C347" i="3"/>
  <c r="H328" i="3"/>
  <c r="C321" i="3"/>
  <c r="H316" i="3"/>
  <c r="H312" i="3"/>
  <c r="D309" i="3"/>
  <c r="E305" i="3"/>
  <c r="F301" i="3"/>
  <c r="D298" i="3"/>
  <c r="E294" i="3"/>
  <c r="B291" i="3"/>
  <c r="C287" i="3"/>
  <c r="D283" i="3"/>
  <c r="B280" i="3"/>
  <c r="C276" i="3"/>
  <c r="G272" i="3"/>
  <c r="H268" i="3"/>
  <c r="B265" i="3"/>
  <c r="G261" i="3"/>
  <c r="H257" i="3"/>
  <c r="E254" i="3"/>
  <c r="F250" i="3"/>
  <c r="F247" i="3"/>
  <c r="C244" i="3"/>
  <c r="D241" i="3"/>
  <c r="E238" i="3"/>
  <c r="B235" i="3"/>
  <c r="C232" i="3"/>
  <c r="D229" i="3"/>
  <c r="H225" i="3"/>
  <c r="B223" i="3"/>
  <c r="C220" i="3"/>
  <c r="B217" i="3"/>
  <c r="E214" i="3"/>
  <c r="H211" i="3"/>
  <c r="D209" i="3"/>
  <c r="G206" i="3"/>
  <c r="C204" i="3"/>
  <c r="F201" i="3"/>
  <c r="C199" i="3"/>
  <c r="G196" i="3"/>
  <c r="B370" i="3"/>
  <c r="B345" i="3"/>
  <c r="E328" i="3"/>
  <c r="H320" i="3"/>
  <c r="G316" i="3"/>
  <c r="E312" i="3"/>
  <c r="G308" i="3"/>
  <c r="D305" i="3"/>
  <c r="E301" i="3"/>
  <c r="B298" i="3"/>
  <c r="C294" i="3"/>
  <c r="E290" i="3"/>
  <c r="B287" i="3"/>
  <c r="C283" i="3"/>
  <c r="G279" i="3"/>
  <c r="H275" i="3"/>
  <c r="C272" i="3"/>
  <c r="G268" i="3"/>
  <c r="H264" i="3"/>
  <c r="E261" i="3"/>
  <c r="F257" i="3"/>
  <c r="H253" i="3"/>
  <c r="E250" i="3"/>
  <c r="B247" i="3"/>
  <c r="B244" i="3"/>
  <c r="C241" i="3"/>
  <c r="G367" i="3"/>
  <c r="H344" i="3"/>
  <c r="G326" i="3"/>
  <c r="G320" i="3"/>
  <c r="F316" i="3"/>
  <c r="D312" i="3"/>
  <c r="E308" i="3"/>
  <c r="C305" i="3"/>
  <c r="D301" i="3"/>
  <c r="H297" i="3"/>
  <c r="B294" i="3"/>
  <c r="C290" i="3"/>
  <c r="H286" i="3"/>
  <c r="B283" i="3"/>
  <c r="F279" i="3"/>
  <c r="G275" i="3"/>
  <c r="H271" i="3"/>
  <c r="F268" i="3"/>
  <c r="G264" i="3"/>
  <c r="D261" i="3"/>
  <c r="E257" i="3"/>
  <c r="F253" i="3"/>
  <c r="D250" i="3"/>
  <c r="G246" i="3"/>
  <c r="H243" i="3"/>
  <c r="B241" i="3"/>
  <c r="F237" i="3"/>
  <c r="G234" i="3"/>
  <c r="H231" i="3"/>
  <c r="E228" i="3"/>
  <c r="F225" i="3"/>
  <c r="G222" i="3"/>
  <c r="D219" i="3"/>
  <c r="G216" i="3"/>
  <c r="C214" i="3"/>
  <c r="F211" i="3"/>
  <c r="B209" i="3"/>
  <c r="E206" i="3"/>
  <c r="G203" i="3"/>
  <c r="D201" i="3"/>
  <c r="H198" i="3"/>
  <c r="E196" i="3"/>
  <c r="B194" i="3"/>
  <c r="F191" i="3"/>
  <c r="C189" i="3"/>
  <c r="G186" i="3"/>
  <c r="D184" i="3"/>
  <c r="B182" i="3"/>
  <c r="G179" i="3"/>
  <c r="E177" i="3"/>
  <c r="C175" i="3"/>
  <c r="H172" i="3"/>
  <c r="F170" i="3"/>
  <c r="D168" i="3"/>
  <c r="B166" i="3"/>
  <c r="G163" i="3"/>
  <c r="E161" i="3"/>
  <c r="C159" i="3"/>
  <c r="H156" i="3"/>
  <c r="F154" i="3"/>
  <c r="D152" i="3"/>
  <c r="B150" i="3"/>
  <c r="G147" i="3"/>
  <c r="E145" i="3"/>
  <c r="C143" i="3"/>
  <c r="H140" i="3"/>
  <c r="F138" i="3"/>
  <c r="D136" i="3"/>
  <c r="B134" i="3"/>
  <c r="G131" i="3"/>
  <c r="E129" i="3"/>
  <c r="E365" i="3"/>
  <c r="G342" i="3"/>
  <c r="F326" i="3"/>
  <c r="C320" i="3"/>
  <c r="D316" i="3"/>
  <c r="C312" i="3"/>
  <c r="D308" i="3"/>
  <c r="H304" i="3"/>
  <c r="B301" i="3"/>
  <c r="D297" i="3"/>
  <c r="H293" i="3"/>
  <c r="B290" i="3"/>
  <c r="F286" i="3"/>
  <c r="G282" i="3"/>
  <c r="B279" i="3"/>
  <c r="F275" i="3"/>
  <c r="G271" i="3"/>
  <c r="D268" i="3"/>
  <c r="E264" i="3"/>
  <c r="G260" i="3"/>
  <c r="D257" i="3"/>
  <c r="E253" i="3"/>
  <c r="B250" i="3"/>
  <c r="F246" i="3"/>
  <c r="G243" i="3"/>
  <c r="H240" i="3"/>
  <c r="E237" i="3"/>
  <c r="F234" i="3"/>
  <c r="G231" i="3"/>
  <c r="D228" i="3"/>
  <c r="E225" i="3"/>
  <c r="F222" i="3"/>
  <c r="C219" i="3"/>
  <c r="F216" i="3"/>
  <c r="B214" i="3"/>
  <c r="E211" i="3"/>
  <c r="H208" i="3"/>
  <c r="B206" i="3"/>
  <c r="F203" i="3"/>
  <c r="C201" i="3"/>
  <c r="G198" i="3"/>
  <c r="D196" i="3"/>
  <c r="H193" i="3"/>
  <c r="E191" i="3"/>
  <c r="B189" i="3"/>
  <c r="F186" i="3"/>
  <c r="C184" i="3"/>
  <c r="H181" i="3"/>
  <c r="F179" i="3"/>
  <c r="D177" i="3"/>
  <c r="B175" i="3"/>
  <c r="G172" i="3"/>
  <c r="E170" i="3"/>
  <c r="C168" i="3"/>
  <c r="H165" i="3"/>
  <c r="F163" i="3"/>
  <c r="D161" i="3"/>
  <c r="B159" i="3"/>
  <c r="G156" i="3"/>
  <c r="E154" i="3"/>
  <c r="C152" i="3"/>
  <c r="H149" i="3"/>
  <c r="F147" i="3"/>
  <c r="D145" i="3"/>
  <c r="B143" i="3"/>
  <c r="G140" i="3"/>
  <c r="E138" i="3"/>
  <c r="C136" i="3"/>
  <c r="H133" i="3"/>
  <c r="F131" i="3"/>
  <c r="D129" i="3"/>
  <c r="B127" i="3"/>
  <c r="G124" i="3"/>
  <c r="E122" i="3"/>
  <c r="C120" i="3"/>
  <c r="H117" i="3"/>
  <c r="F115" i="3"/>
  <c r="D113" i="3"/>
  <c r="B111" i="3"/>
  <c r="G108" i="3"/>
  <c r="E106" i="3"/>
  <c r="C104" i="3"/>
  <c r="H101" i="3"/>
  <c r="F99" i="3"/>
  <c r="D97" i="3"/>
  <c r="C363" i="3"/>
  <c r="F342" i="3"/>
  <c r="C326" i="3"/>
  <c r="H319" i="3"/>
  <c r="C316" i="3"/>
  <c r="B312" i="3"/>
  <c r="C308" i="3"/>
  <c r="G304" i="3"/>
  <c r="H300" i="3"/>
  <c r="B297" i="3"/>
  <c r="G293" i="3"/>
  <c r="H289" i="3"/>
  <c r="E286" i="3"/>
  <c r="F282" i="3"/>
  <c r="G278" i="3"/>
  <c r="E275" i="3"/>
  <c r="F271" i="3"/>
  <c r="C268" i="3"/>
  <c r="D264" i="3"/>
  <c r="E260" i="3"/>
  <c r="C257" i="3"/>
  <c r="D253" i="3"/>
  <c r="H249" i="3"/>
  <c r="E246" i="3"/>
  <c r="F243" i="3"/>
  <c r="G240" i="3"/>
  <c r="D237" i="3"/>
  <c r="E234" i="3"/>
  <c r="F231" i="3"/>
  <c r="C228" i="3"/>
  <c r="D225" i="3"/>
  <c r="E222" i="3"/>
  <c r="B219" i="3"/>
  <c r="E216" i="3"/>
  <c r="H213" i="3"/>
  <c r="D211" i="3"/>
  <c r="G208" i="3"/>
  <c r="H205" i="3"/>
  <c r="E203" i="3"/>
  <c r="B201" i="3"/>
  <c r="F198" i="3"/>
  <c r="C196" i="3"/>
  <c r="G193" i="3"/>
  <c r="D191" i="3"/>
  <c r="H188" i="3"/>
  <c r="E186" i="3"/>
  <c r="B184" i="3"/>
  <c r="G181" i="3"/>
  <c r="E179" i="3"/>
  <c r="C177" i="3"/>
  <c r="H174" i="3"/>
  <c r="F172" i="3"/>
  <c r="D170" i="3"/>
  <c r="B168" i="3"/>
  <c r="G165" i="3"/>
  <c r="E163" i="3"/>
  <c r="C161" i="3"/>
  <c r="H158" i="3"/>
  <c r="F156" i="3"/>
  <c r="D154" i="3"/>
  <c r="B152" i="3"/>
  <c r="G149" i="3"/>
  <c r="E147" i="3"/>
  <c r="C145" i="3"/>
  <c r="H142" i="3"/>
  <c r="F140" i="3"/>
  <c r="D138" i="3"/>
  <c r="B136" i="3"/>
  <c r="G133" i="3"/>
  <c r="E131" i="3"/>
  <c r="C129" i="3"/>
  <c r="H126" i="3"/>
  <c r="F124" i="3"/>
  <c r="H360" i="3"/>
  <c r="E340" i="3"/>
  <c r="E324" i="3"/>
  <c r="G319" i="3"/>
  <c r="F315" i="3"/>
  <c r="G311" i="3"/>
  <c r="H307" i="3"/>
  <c r="C304" i="3"/>
  <c r="G300" i="3"/>
  <c r="H296" i="3"/>
  <c r="E293" i="3"/>
  <c r="F289" i="3"/>
  <c r="H285" i="3"/>
  <c r="E282" i="3"/>
  <c r="F278" i="3"/>
  <c r="C275" i="3"/>
  <c r="D271" i="3"/>
  <c r="F267" i="3"/>
  <c r="C264" i="3"/>
  <c r="D260" i="3"/>
  <c r="H256" i="3"/>
  <c r="B253" i="3"/>
  <c r="D249" i="3"/>
  <c r="D246" i="3"/>
  <c r="E243" i="3"/>
  <c r="C240" i="3"/>
  <c r="C237" i="3"/>
  <c r="D234" i="3"/>
  <c r="B231" i="3"/>
  <c r="B228" i="3"/>
  <c r="C225" i="3"/>
  <c r="H221" i="3"/>
  <c r="H218" i="3"/>
  <c r="D216" i="3"/>
  <c r="G213" i="3"/>
  <c r="C211" i="3"/>
  <c r="D208" i="3"/>
  <c r="G205" i="3"/>
  <c r="D203" i="3"/>
  <c r="H200" i="3"/>
  <c r="E198" i="3"/>
  <c r="B196" i="3"/>
  <c r="F193" i="3"/>
  <c r="C191" i="3"/>
  <c r="G188" i="3"/>
  <c r="D186" i="3"/>
  <c r="H183" i="3"/>
  <c r="F181" i="3"/>
  <c r="D179" i="3"/>
  <c r="B177" i="3"/>
  <c r="G174" i="3"/>
  <c r="E172" i="3"/>
  <c r="C170" i="3"/>
  <c r="H167" i="3"/>
  <c r="F165" i="3"/>
  <c r="D163" i="3"/>
  <c r="B161" i="3"/>
  <c r="G158" i="3"/>
  <c r="E156" i="3"/>
  <c r="C154" i="3"/>
  <c r="H151" i="3"/>
  <c r="F149" i="3"/>
  <c r="D147" i="3"/>
  <c r="B145" i="3"/>
  <c r="G142" i="3"/>
  <c r="F358" i="3"/>
  <c r="D340" i="3"/>
  <c r="D324" i="3"/>
  <c r="D319" i="3"/>
  <c r="D315" i="3"/>
  <c r="F311" i="3"/>
  <c r="G307" i="3"/>
  <c r="H303" i="3"/>
  <c r="F300" i="3"/>
  <c r="G296" i="3"/>
  <c r="D293" i="3"/>
  <c r="E289" i="3"/>
  <c r="F285" i="3"/>
  <c r="D282" i="3"/>
  <c r="E278" i="3"/>
  <c r="B275" i="3"/>
  <c r="C271" i="3"/>
  <c r="D267" i="3"/>
  <c r="B264" i="3"/>
  <c r="C260" i="3"/>
  <c r="G256" i="3"/>
  <c r="H252" i="3"/>
  <c r="B249" i="3"/>
  <c r="C246" i="3"/>
  <c r="D243" i="3"/>
  <c r="H239" i="3"/>
  <c r="B237" i="3"/>
  <c r="C234" i="3"/>
  <c r="G230" i="3"/>
  <c r="H227" i="3"/>
  <c r="B225" i="3"/>
  <c r="F221" i="3"/>
  <c r="G218" i="3"/>
  <c r="C216" i="3"/>
  <c r="F213" i="3"/>
  <c r="B211" i="3"/>
  <c r="C208" i="3"/>
  <c r="F205" i="3"/>
  <c r="C203" i="3"/>
  <c r="G200" i="3"/>
  <c r="D198" i="3"/>
  <c r="H195" i="3"/>
  <c r="E193" i="3"/>
  <c r="B191" i="3"/>
  <c r="F188" i="3"/>
  <c r="C186" i="3"/>
  <c r="G183" i="3"/>
  <c r="E181" i="3"/>
  <c r="C179" i="3"/>
  <c r="H176" i="3"/>
  <c r="F174" i="3"/>
  <c r="D172" i="3"/>
  <c r="B170" i="3"/>
  <c r="G167" i="3"/>
  <c r="E165" i="3"/>
  <c r="C163" i="3"/>
  <c r="H160" i="3"/>
  <c r="F158" i="3"/>
  <c r="D156" i="3"/>
  <c r="B154" i="3"/>
  <c r="G151" i="3"/>
  <c r="E149" i="3"/>
  <c r="C147" i="3"/>
  <c r="H144" i="3"/>
  <c r="F142" i="3"/>
  <c r="D140" i="3"/>
  <c r="B138" i="3"/>
  <c r="G135" i="3"/>
  <c r="E133" i="3"/>
  <c r="C131" i="3"/>
  <c r="H128" i="3"/>
  <c r="F126" i="3"/>
  <c r="D124" i="3"/>
  <c r="B122" i="3"/>
  <c r="G119" i="3"/>
  <c r="E117" i="3"/>
  <c r="E356" i="3"/>
  <c r="C338" i="3"/>
  <c r="H323" i="3"/>
  <c r="C319" i="3"/>
  <c r="C315" i="3"/>
  <c r="B311" i="3"/>
  <c r="F307" i="3"/>
  <c r="G303" i="3"/>
  <c r="D300" i="3"/>
  <c r="E296" i="3"/>
  <c r="G292" i="3"/>
  <c r="D289" i="3"/>
  <c r="E285" i="3"/>
  <c r="B282" i="3"/>
  <c r="C278" i="3"/>
  <c r="E274" i="3"/>
  <c r="B271" i="3"/>
  <c r="C267" i="3"/>
  <c r="G263" i="3"/>
  <c r="H259" i="3"/>
  <c r="C256" i="3"/>
  <c r="G252" i="3"/>
  <c r="H248" i="3"/>
  <c r="B246" i="3"/>
  <c r="C243" i="3"/>
  <c r="G239" i="3"/>
  <c r="H236" i="3"/>
  <c r="B234" i="3"/>
  <c r="F230" i="3"/>
  <c r="G227" i="3"/>
  <c r="H224" i="3"/>
  <c r="E221" i="3"/>
  <c r="F218" i="3"/>
  <c r="B216" i="3"/>
  <c r="E213" i="3"/>
  <c r="F210" i="3"/>
  <c r="B208" i="3"/>
  <c r="E205" i="3"/>
  <c r="B203" i="3"/>
  <c r="F200" i="3"/>
  <c r="C198" i="3"/>
  <c r="G195" i="3"/>
  <c r="D193" i="3"/>
  <c r="H190" i="3"/>
  <c r="E188" i="3"/>
  <c r="B186" i="3"/>
  <c r="F183" i="3"/>
  <c r="D181" i="3"/>
  <c r="B179" i="3"/>
  <c r="G176" i="3"/>
  <c r="E174" i="3"/>
  <c r="C172" i="3"/>
  <c r="H169" i="3"/>
  <c r="F167" i="3"/>
  <c r="D165" i="3"/>
  <c r="B163" i="3"/>
  <c r="G160" i="3"/>
  <c r="E158" i="3"/>
  <c r="C156" i="3"/>
  <c r="H153" i="3"/>
  <c r="F151" i="3"/>
  <c r="D149" i="3"/>
  <c r="B147" i="3"/>
  <c r="G144" i="3"/>
  <c r="E142" i="3"/>
  <c r="C140" i="3"/>
  <c r="D356" i="3"/>
  <c r="B338" i="3"/>
  <c r="G323" i="3"/>
  <c r="B319" i="3"/>
  <c r="G314" i="3"/>
  <c r="G310" i="3"/>
  <c r="E307" i="3"/>
  <c r="F303" i="3"/>
  <c r="C300" i="3"/>
  <c r="D296" i="3"/>
  <c r="E292" i="3"/>
  <c r="C289" i="3"/>
  <c r="D285" i="3"/>
  <c r="H281" i="3"/>
  <c r="B278" i="3"/>
  <c r="C274" i="3"/>
  <c r="H270" i="3"/>
  <c r="B267" i="3"/>
  <c r="F263" i="3"/>
  <c r="G259" i="3"/>
  <c r="H255" i="3"/>
  <c r="F252" i="3"/>
  <c r="G248" i="3"/>
  <c r="H245" i="3"/>
  <c r="B243" i="3"/>
  <c r="F239" i="3"/>
  <c r="G236" i="3"/>
  <c r="H233" i="3"/>
  <c r="E230" i="3"/>
  <c r="F227" i="3"/>
  <c r="G224" i="3"/>
  <c r="D221" i="3"/>
  <c r="E218" i="3"/>
  <c r="H215" i="3"/>
  <c r="D213" i="3"/>
  <c r="E210" i="3"/>
  <c r="H207" i="3"/>
  <c r="D205" i="3"/>
  <c r="H202" i="3"/>
  <c r="E200" i="3"/>
  <c r="B198" i="3"/>
  <c r="C354" i="3"/>
  <c r="H335" i="3"/>
  <c r="C323" i="3"/>
  <c r="H318" i="3"/>
  <c r="F314" i="3"/>
  <c r="F310" i="3"/>
  <c r="C307" i="3"/>
  <c r="D303" i="3"/>
  <c r="F299" i="3"/>
  <c r="C296" i="3"/>
  <c r="D292" i="3"/>
  <c r="H288" i="3"/>
  <c r="B285" i="3"/>
  <c r="D281" i="3"/>
  <c r="H277" i="3"/>
  <c r="B274" i="3"/>
  <c r="F270" i="3"/>
  <c r="G266" i="3"/>
  <c r="B263" i="3"/>
  <c r="F259" i="3"/>
  <c r="G255" i="3"/>
  <c r="D252" i="3"/>
  <c r="F248" i="3"/>
  <c r="G245" i="3"/>
  <c r="E242" i="3"/>
  <c r="E239" i="3"/>
  <c r="B354" i="3"/>
  <c r="G335" i="3"/>
  <c r="B323" i="3"/>
  <c r="F318" i="3"/>
  <c r="E314" i="3"/>
  <c r="E310" i="3"/>
  <c r="B307" i="3"/>
  <c r="C303" i="3"/>
  <c r="D299" i="3"/>
  <c r="B296" i="3"/>
  <c r="C292" i="3"/>
  <c r="G288" i="3"/>
  <c r="H284" i="3"/>
  <c r="B281" i="3"/>
  <c r="G277" i="3"/>
  <c r="H273" i="3"/>
  <c r="E270" i="3"/>
  <c r="F266" i="3"/>
  <c r="G262" i="3"/>
  <c r="E259" i="3"/>
  <c r="F255" i="3"/>
  <c r="C252" i="3"/>
  <c r="E248" i="3"/>
  <c r="F245" i="3"/>
  <c r="C242" i="3"/>
  <c r="D239" i="3"/>
  <c r="E236" i="3"/>
  <c r="B233" i="3"/>
  <c r="C230" i="3"/>
  <c r="D227" i="3"/>
  <c r="H223" i="3"/>
  <c r="B221" i="3"/>
  <c r="C218" i="3"/>
  <c r="F215" i="3"/>
  <c r="G212" i="3"/>
  <c r="C210" i="3"/>
  <c r="F207" i="3"/>
  <c r="B205" i="3"/>
  <c r="F202" i="3"/>
  <c r="C200" i="3"/>
  <c r="G197" i="3"/>
  <c r="D195" i="3"/>
  <c r="H192" i="3"/>
  <c r="E190" i="3"/>
  <c r="H187" i="3"/>
  <c r="E185" i="3"/>
  <c r="C183" i="3"/>
  <c r="H180" i="3"/>
  <c r="F178" i="3"/>
  <c r="D176" i="3"/>
  <c r="B174" i="3"/>
  <c r="G171" i="3"/>
  <c r="E169" i="3"/>
  <c r="C167" i="3"/>
  <c r="H164" i="3"/>
  <c r="F162" i="3"/>
  <c r="D160" i="3"/>
  <c r="B158" i="3"/>
  <c r="G155" i="3"/>
  <c r="E153" i="3"/>
  <c r="H351" i="3"/>
  <c r="F333" i="3"/>
  <c r="C322" i="3"/>
  <c r="E318" i="3"/>
  <c r="D314" i="3"/>
  <c r="C310" i="3"/>
  <c r="E306" i="3"/>
  <c r="B303" i="3"/>
  <c r="C299" i="3"/>
  <c r="G295" i="3"/>
  <c r="B21" i="3"/>
  <c r="B29" i="3"/>
  <c r="B37" i="3"/>
  <c r="C47" i="3"/>
  <c r="B54" i="3"/>
  <c r="D56" i="3"/>
  <c r="F58" i="3"/>
  <c r="H60" i="3"/>
  <c r="C63" i="3"/>
  <c r="E65" i="3"/>
  <c r="G67" i="3"/>
  <c r="B70" i="3"/>
  <c r="D72" i="3"/>
  <c r="F74" i="3"/>
  <c r="H76" i="3"/>
  <c r="C79" i="3"/>
  <c r="E81" i="3"/>
  <c r="G83" i="3"/>
  <c r="B86" i="3"/>
  <c r="D88" i="3"/>
  <c r="F90" i="3"/>
  <c r="H92" i="3"/>
  <c r="C95" i="3"/>
  <c r="F97" i="3"/>
  <c r="B100" i="3"/>
  <c r="E102" i="3"/>
  <c r="H104" i="3"/>
  <c r="D107" i="3"/>
  <c r="G109" i="3"/>
  <c r="C112" i="3"/>
  <c r="F114" i="3"/>
  <c r="B117" i="3"/>
  <c r="F119" i="3"/>
  <c r="D122" i="3"/>
  <c r="C125" i="3"/>
  <c r="C128" i="3"/>
  <c r="D131" i="3"/>
  <c r="C135" i="3"/>
  <c r="H138" i="3"/>
  <c r="D143" i="3"/>
  <c r="H147" i="3"/>
  <c r="E152" i="3"/>
  <c r="F157" i="3"/>
  <c r="E162" i="3"/>
  <c r="E167" i="3"/>
  <c r="C173" i="3"/>
  <c r="D178" i="3"/>
  <c r="D183" i="3"/>
  <c r="D189" i="3"/>
  <c r="G194" i="3"/>
  <c r="C202" i="3"/>
  <c r="H209" i="3"/>
  <c r="B218" i="3"/>
  <c r="E227" i="3"/>
  <c r="H237" i="3"/>
  <c r="B255" i="3"/>
  <c r="E273" i="3"/>
  <c r="H291" i="3"/>
  <c r="B322" i="3"/>
  <c r="C21" i="3"/>
  <c r="C29" i="3"/>
  <c r="C37" i="3"/>
  <c r="B45" i="3"/>
  <c r="D47" i="3"/>
  <c r="C54" i="3"/>
  <c r="E56" i="3"/>
  <c r="G58" i="3"/>
  <c r="B61" i="3"/>
  <c r="D63" i="3"/>
  <c r="F65" i="3"/>
  <c r="H67" i="3"/>
  <c r="C70" i="3"/>
  <c r="E72" i="3"/>
  <c r="G74" i="3"/>
  <c r="B77" i="3"/>
  <c r="D79" i="3"/>
  <c r="F81" i="3"/>
  <c r="H83" i="3"/>
  <c r="C86" i="3"/>
  <c r="E88" i="3"/>
  <c r="G90" i="3"/>
  <c r="B93" i="3"/>
  <c r="D95" i="3"/>
  <c r="G97" i="3"/>
  <c r="C100" i="3"/>
  <c r="F102" i="3"/>
  <c r="B105" i="3"/>
  <c r="E107" i="3"/>
  <c r="H109" i="3"/>
  <c r="D112" i="3"/>
  <c r="G114" i="3"/>
  <c r="C117" i="3"/>
  <c r="H119" i="3"/>
  <c r="F122" i="3"/>
  <c r="D125" i="3"/>
  <c r="D128" i="3"/>
  <c r="H131" i="3"/>
  <c r="D135" i="3"/>
  <c r="D139" i="3"/>
  <c r="E143" i="3"/>
  <c r="B148" i="3"/>
  <c r="F152" i="3"/>
  <c r="G157" i="3"/>
  <c r="G162" i="3"/>
  <c r="E168" i="3"/>
  <c r="F173" i="3"/>
  <c r="E178" i="3"/>
  <c r="E183" i="3"/>
  <c r="E189" i="3"/>
  <c r="B195" i="3"/>
  <c r="D202" i="3"/>
  <c r="B210" i="3"/>
  <c r="D218" i="3"/>
  <c r="G228" i="3"/>
  <c r="H238" i="3"/>
  <c r="C255" i="3"/>
  <c r="F273" i="3"/>
  <c r="B295" i="3"/>
  <c r="D331" i="3"/>
  <c r="C93" i="3"/>
  <c r="E95" i="3"/>
  <c r="H97" i="3"/>
  <c r="D100" i="3"/>
  <c r="G102" i="3"/>
  <c r="C105" i="3"/>
  <c r="F107" i="3"/>
  <c r="B110" i="3"/>
  <c r="E112" i="3"/>
  <c r="H114" i="3"/>
  <c r="D117" i="3"/>
  <c r="B120" i="3"/>
  <c r="G122" i="3"/>
  <c r="F125" i="3"/>
  <c r="E128" i="3"/>
  <c r="B132" i="3"/>
  <c r="E135" i="3"/>
  <c r="E139" i="3"/>
  <c r="H143" i="3"/>
  <c r="E148" i="3"/>
  <c r="B153" i="3"/>
  <c r="H157" i="3"/>
  <c r="H162" i="3"/>
  <c r="F168" i="3"/>
  <c r="G173" i="3"/>
  <c r="G178" i="3"/>
  <c r="E184" i="3"/>
  <c r="H189" i="3"/>
  <c r="C195" i="3"/>
  <c r="E202" i="3"/>
  <c r="D210" i="3"/>
  <c r="F219" i="3"/>
  <c r="G229" i="3"/>
  <c r="B239" i="3"/>
  <c r="D255" i="3"/>
  <c r="G276" i="3"/>
  <c r="F295" i="3"/>
  <c r="E333" i="3"/>
  <c r="C24" i="3"/>
  <c r="C32" i="3"/>
  <c r="C40" i="3"/>
  <c r="D45" i="3"/>
  <c r="C52" i="3"/>
  <c r="E54" i="3"/>
  <c r="G56" i="3"/>
  <c r="B59" i="3"/>
  <c r="D61" i="3"/>
  <c r="F63" i="3"/>
  <c r="H65" i="3"/>
  <c r="C68" i="3"/>
  <c r="E70" i="3"/>
  <c r="G72" i="3"/>
  <c r="B75" i="3"/>
  <c r="D77" i="3"/>
  <c r="F79" i="3"/>
  <c r="H81" i="3"/>
  <c r="C84" i="3"/>
  <c r="E86" i="3"/>
  <c r="G88" i="3"/>
  <c r="B91" i="3"/>
  <c r="D93" i="3"/>
  <c r="F95" i="3"/>
  <c r="B98" i="3"/>
  <c r="E100" i="3"/>
  <c r="H102" i="3"/>
  <c r="D105" i="3"/>
  <c r="G107" i="3"/>
  <c r="C110" i="3"/>
  <c r="F112" i="3"/>
  <c r="B115" i="3"/>
  <c r="F117" i="3"/>
  <c r="D120" i="3"/>
  <c r="H122" i="3"/>
  <c r="G125" i="3"/>
  <c r="F128" i="3"/>
  <c r="E132" i="3"/>
  <c r="F135" i="3"/>
  <c r="F139" i="3"/>
  <c r="B144" i="3"/>
  <c r="F148" i="3"/>
  <c r="C153" i="3"/>
  <c r="C158" i="3"/>
  <c r="H163" i="3"/>
  <c r="B169" i="3"/>
  <c r="H173" i="3"/>
  <c r="H178" i="3"/>
  <c r="F184" i="3"/>
  <c r="B190" i="3"/>
  <c r="E195" i="3"/>
  <c r="G202" i="3"/>
  <c r="G211" i="3"/>
  <c r="F220" i="3"/>
  <c r="H229" i="3"/>
  <c r="C239" i="3"/>
  <c r="E258" i="3"/>
  <c r="D277" i="3"/>
  <c r="G298" i="3"/>
  <c r="F349" i="3"/>
  <c r="B19" i="3"/>
  <c r="B27" i="3"/>
  <c r="B35" i="3"/>
  <c r="B50" i="3"/>
  <c r="D52" i="3"/>
  <c r="F54" i="3"/>
  <c r="H56" i="3"/>
  <c r="C59" i="3"/>
  <c r="E61" i="3"/>
  <c r="G63" i="3"/>
  <c r="B66" i="3"/>
  <c r="D68" i="3"/>
  <c r="F70" i="3"/>
  <c r="H72" i="3"/>
  <c r="C75" i="3"/>
  <c r="E77" i="3"/>
  <c r="G79" i="3"/>
  <c r="B82" i="3"/>
  <c r="D84" i="3"/>
  <c r="F86" i="3"/>
  <c r="H88" i="3"/>
  <c r="C91" i="3"/>
  <c r="E93" i="3"/>
  <c r="G95" i="3"/>
  <c r="C98" i="3"/>
  <c r="F100" i="3"/>
  <c r="B103" i="3"/>
  <c r="E105" i="3"/>
  <c r="H107" i="3"/>
  <c r="D110" i="3"/>
  <c r="G112" i="3"/>
  <c r="C115" i="3"/>
  <c r="G117" i="3"/>
  <c r="E120" i="3"/>
  <c r="B123" i="3"/>
  <c r="H125" i="3"/>
  <c r="G128" i="3"/>
  <c r="F132" i="3"/>
  <c r="H135" i="3"/>
  <c r="G139" i="3"/>
  <c r="C144" i="3"/>
  <c r="G148" i="3"/>
  <c r="D153" i="3"/>
  <c r="D158" i="3"/>
  <c r="B164" i="3"/>
  <c r="C169" i="3"/>
  <c r="C174" i="3"/>
  <c r="H179" i="3"/>
  <c r="B185" i="3"/>
  <c r="C190" i="3"/>
  <c r="F195" i="3"/>
  <c r="H203" i="3"/>
  <c r="D212" i="3"/>
  <c r="G220" i="3"/>
  <c r="B230" i="3"/>
  <c r="G241" i="3"/>
  <c r="B259" i="3"/>
  <c r="E277" i="3"/>
  <c r="B299" i="3"/>
  <c r="G351" i="3"/>
  <c r="D79" i="1" l="1"/>
  <c r="D76" i="1"/>
  <c r="D77" i="1"/>
  <c r="D85" i="1" s="1"/>
  <c r="C82" i="1"/>
  <c r="C83" i="1" s="1"/>
  <c r="C80" i="1"/>
  <c r="E79" i="1"/>
  <c r="E76" i="1"/>
  <c r="E77" i="1"/>
  <c r="E85" i="1" s="1"/>
  <c r="F79" i="1"/>
  <c r="F76" i="1"/>
  <c r="F77" i="1"/>
  <c r="F85" i="1" s="1"/>
  <c r="G77" i="1"/>
  <c r="G85" i="1" s="1"/>
  <c r="G79" i="1"/>
  <c r="G76" i="1"/>
  <c r="B75" i="1"/>
  <c r="B76" i="1" s="1"/>
  <c r="B17" i="4"/>
  <c r="B18" i="4" s="1"/>
  <c r="B15" i="4"/>
  <c r="G71" i="3"/>
  <c r="E13" i="3" s="1"/>
  <c r="E82" i="1" l="1"/>
  <c r="E83" i="1" s="1"/>
  <c r="E80" i="1"/>
  <c r="D82" i="1"/>
  <c r="D83" i="1" s="1"/>
  <c r="D80" i="1"/>
  <c r="G82" i="1"/>
  <c r="G83" i="1" s="1"/>
  <c r="G80" i="1"/>
  <c r="F80" i="1"/>
  <c r="F82" i="1"/>
  <c r="F83" i="1" s="1"/>
  <c r="B77" i="1"/>
  <c r="B85" i="1" s="1"/>
  <c r="B79" i="1"/>
  <c r="B82" i="1" s="1"/>
  <c r="B83" i="1" s="1"/>
  <c r="D20" i="3"/>
  <c r="B80" i="1" l="1"/>
  <c r="D21" i="3"/>
  <c r="D22" i="3" l="1"/>
  <c r="D23" i="3" l="1"/>
  <c r="D24" i="3" l="1"/>
  <c r="D25" i="3" l="1"/>
  <c r="D26" i="3" l="1"/>
  <c r="D27" i="3" l="1"/>
  <c r="D28" i="3" l="1"/>
  <c r="D29" i="3" l="1"/>
  <c r="D30" i="3" l="1"/>
  <c r="D31" i="3" l="1"/>
  <c r="D32" i="3" l="1"/>
  <c r="D33" i="3" l="1"/>
  <c r="D34" i="3" l="1"/>
  <c r="D35" i="3" l="1"/>
  <c r="D36" i="3" l="1"/>
  <c r="D37" i="3" l="1"/>
  <c r="D38" i="3" l="1"/>
  <c r="D39" i="3" l="1"/>
  <c r="D40" i="3" l="1"/>
  <c r="D41" i="3" l="1"/>
  <c r="D42" i="3" s="1"/>
  <c r="E15" i="3" l="1"/>
  <c r="E14" i="3"/>
  <c r="B9" i="4"/>
</calcChain>
</file>

<file path=xl/sharedStrings.xml><?xml version="1.0" encoding="utf-8"?>
<sst xmlns="http://schemas.openxmlformats.org/spreadsheetml/2006/main" count="148" uniqueCount="94">
  <si>
    <t>Faturamento Total</t>
  </si>
  <si>
    <t>Comissão Total</t>
  </si>
  <si>
    <t>Devoluções</t>
  </si>
  <si>
    <t>Faturamento Líquido</t>
  </si>
  <si>
    <t>c.m.v</t>
  </si>
  <si>
    <t>Valor Estimado Lucro Dev (-)</t>
  </si>
  <si>
    <t>Lucro Bruto</t>
  </si>
  <si>
    <t>Margem de Contribuição</t>
  </si>
  <si>
    <t>Despesas Totais</t>
  </si>
  <si>
    <t>Lucro Líquido</t>
  </si>
  <si>
    <t>Margem Líquida</t>
  </si>
  <si>
    <t>Prolabore</t>
  </si>
  <si>
    <t>Lucro a Distribuir</t>
  </si>
  <si>
    <t>Margem Líquida C/P</t>
  </si>
  <si>
    <t>Devolução</t>
  </si>
  <si>
    <t>Ponto de Quilíbrio</t>
  </si>
  <si>
    <t>Despesas</t>
  </si>
  <si>
    <t>Aluguel</t>
  </si>
  <si>
    <t>Condomínio</t>
  </si>
  <si>
    <t>Taxas Bancárias</t>
  </si>
  <si>
    <t>Luz</t>
  </si>
  <si>
    <t>Contabilidade</t>
  </si>
  <si>
    <t>Outros</t>
  </si>
  <si>
    <t>IPTU</t>
  </si>
  <si>
    <t>Correios</t>
  </si>
  <si>
    <t>Amortização Mensal</t>
  </si>
  <si>
    <t>Total</t>
  </si>
  <si>
    <t>Mercado Livre</t>
  </si>
  <si>
    <t>Shopee</t>
  </si>
  <si>
    <t>Magalu</t>
  </si>
  <si>
    <t>Amazon</t>
  </si>
  <si>
    <t>TikTok</t>
  </si>
  <si>
    <t>Shein</t>
  </si>
  <si>
    <t>Loja Virtual</t>
  </si>
  <si>
    <t>Publicidade (ADS)</t>
  </si>
  <si>
    <t>IMPOSTO</t>
  </si>
  <si>
    <t>Comissão Média com Ads</t>
  </si>
  <si>
    <t>Faturamento</t>
  </si>
  <si>
    <t>Frete</t>
  </si>
  <si>
    <t>Comissão</t>
  </si>
  <si>
    <t>Custo Mercadoria</t>
  </si>
  <si>
    <t>Margem Média Pós Ads</t>
  </si>
  <si>
    <t>Simples</t>
  </si>
  <si>
    <t>Lucro Bruto (Pós ads)</t>
  </si>
  <si>
    <t>Margem de Cont. (pós Ads)</t>
  </si>
  <si>
    <t>Salários</t>
  </si>
  <si>
    <t>INSS</t>
  </si>
  <si>
    <t>FGTS</t>
  </si>
  <si>
    <t>Motoboy</t>
  </si>
  <si>
    <t>Suprimentos</t>
  </si>
  <si>
    <t>Juros de Empréstimo</t>
  </si>
  <si>
    <t>Internet</t>
  </si>
  <si>
    <t>DRE ONICANAL</t>
  </si>
  <si>
    <t>Custos de devoluções</t>
  </si>
  <si>
    <t>Custos de Full</t>
  </si>
  <si>
    <t>Data</t>
  </si>
  <si>
    <t>Valor</t>
  </si>
  <si>
    <t>VALOR AMORTIZADO</t>
  </si>
  <si>
    <t>IMOBILIZADO</t>
  </si>
  <si>
    <t>Item</t>
  </si>
  <si>
    <t>Cálculo de Financiamento</t>
  </si>
  <si>
    <t>Digite os Valores</t>
  </si>
  <si>
    <t>Valor Financiado</t>
  </si>
  <si>
    <t>Taxa de Juros Mensal</t>
  </si>
  <si>
    <t>Prazo, em Meses (até 360)</t>
  </si>
  <si>
    <t>Data Inicial (dd/mm/aaaa)</t>
  </si>
  <si>
    <t>Pagamento Mensal</t>
  </si>
  <si>
    <t>Número de Pagamentos</t>
  </si>
  <si>
    <t>Total de Juros</t>
  </si>
  <si>
    <t>Custo Total do Financiamento</t>
  </si>
  <si>
    <t>Percentual de Juros</t>
  </si>
  <si>
    <t>No.</t>
  </si>
  <si>
    <t>Data do Pagto</t>
  </si>
  <si>
    <t>Balanço Inicial</t>
  </si>
  <si>
    <t>Pagto</t>
  </si>
  <si>
    <t>Principal</t>
  </si>
  <si>
    <t>Juros</t>
  </si>
  <si>
    <t>Balanço Final</t>
  </si>
  <si>
    <t>DRE</t>
  </si>
  <si>
    <t xml:space="preserve"> Custo (CMV)</t>
  </si>
  <si>
    <t>Taxas Marketplaces</t>
  </si>
  <si>
    <t>Simples (DAS)</t>
  </si>
  <si>
    <t>Acerto Dev.</t>
  </si>
  <si>
    <t>Margem de Contribuição (%)</t>
  </si>
  <si>
    <t>Ads</t>
  </si>
  <si>
    <t>Lucro Pós Ads</t>
  </si>
  <si>
    <t>Despesas da Empresa</t>
  </si>
  <si>
    <t>Lucro Operacional</t>
  </si>
  <si>
    <t>Margem de LO</t>
  </si>
  <si>
    <t>Despesas Financeiras</t>
  </si>
  <si>
    <t>Margem de LL</t>
  </si>
  <si>
    <t>Margem Pós ADS (%)</t>
  </si>
  <si>
    <t>Computador</t>
  </si>
  <si>
    <t>Impressora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</si>
</sst>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quot;R$ &quot;* #,##0.00_);_(&quot;R$ &quot;* \(#,##0.00\);_(&quot;R$ &quot;* &quot;-&quot;??_);_(@_)"/>
    <numFmt numFmtId="167" formatCode="&quot;R$ &quot;#,##0.00_);[Red]\(&quot;R$ &quot;#,##0.00\)"/>
    <numFmt numFmtId="168" formatCode="_(&quot;$&quot;* #,##0.00_);_(&quot;$&quot;* \(#,##0.00\);_(&quot;$&quot;* &quot;-&quot;??_);_(@_)"/>
  </numFmts>
  <fonts count="14" x14ac:knownFonts="1">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b/>
      <sz val="11"/>
      <color theme="1"/>
      <name val="Calibri"/>
      <family val="2"/>
      <scheme val="minor"/>
    </font>
    <font>
      <b/>
      <sz val="11"/>
      <color rgb="FF00B050"/>
      <name val="Calibri"/>
      <family val="2"/>
      <scheme val="minor"/>
    </font>
    <font>
      <sz val="11"/>
      <color rgb="FFFF2600"/>
      <name val="Calibri"/>
      <family val="2"/>
      <scheme val="minor"/>
    </font>
    <font>
      <sz val="11"/>
      <color theme="0"/>
      <name val="Calibri"/>
      <family val="2"/>
      <scheme val="minor"/>
    </font>
    <font>
      <sz val="10"/>
      <name val="Arial"/>
    </font>
    <font>
      <sz val="10"/>
      <name val="Tahoma"/>
      <family val="2"/>
    </font>
    <font>
      <sz val="16"/>
      <name val="Tahoma"/>
      <family val="2"/>
    </font>
    <font>
      <sz val="10"/>
      <color indexed="8"/>
      <name val="Tahoma"/>
      <family val="2"/>
    </font>
    <font>
      <sz val="16"/>
      <color indexed="8"/>
      <name val="Tahoma"/>
      <family val="2"/>
    </font>
    <font>
      <b/>
      <sz val="10"/>
      <name val="Tahoma"/>
      <family val="2"/>
    </font>
  </fonts>
  <fills count="8">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theme="0"/>
        <bgColor indexed="64"/>
      </patternFill>
    </fill>
    <fill>
      <patternFill patternType="solid">
        <fgColor indexed="41"/>
        <bgColor indexed="64"/>
      </patternFill>
    </fill>
    <fill>
      <patternFill patternType="solid">
        <fgColor indexed="27"/>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20"/>
      </left>
      <right/>
      <top style="thin">
        <color indexed="20"/>
      </top>
      <bottom/>
      <diagonal/>
    </border>
    <border>
      <left/>
      <right/>
      <top style="thin">
        <color indexed="20"/>
      </top>
      <bottom/>
      <diagonal/>
    </border>
    <border>
      <left/>
      <right style="thin">
        <color indexed="20"/>
      </right>
      <top style="thin">
        <color indexed="20"/>
      </top>
      <bottom/>
      <diagonal/>
    </border>
    <border>
      <left style="thin">
        <color indexed="20"/>
      </left>
      <right/>
      <top/>
      <bottom/>
      <diagonal/>
    </border>
    <border>
      <left/>
      <right style="thin">
        <color indexed="20"/>
      </right>
      <top/>
      <bottom/>
      <diagonal/>
    </border>
    <border>
      <left style="thin">
        <color indexed="20"/>
      </left>
      <right/>
      <top/>
      <bottom style="thin">
        <color indexed="20"/>
      </bottom>
      <diagonal/>
    </border>
    <border>
      <left/>
      <right/>
      <top/>
      <bottom style="thin">
        <color indexed="20"/>
      </bottom>
      <diagonal/>
    </border>
    <border>
      <left/>
      <right style="thin">
        <color indexed="20"/>
      </right>
      <top/>
      <bottom style="thin">
        <color indexed="20"/>
      </bottom>
      <diagonal/>
    </border>
  </borders>
  <cellStyleXfs count="3">
    <xf numFmtId="0" fontId="0" fillId="0" borderId="0"/>
    <xf numFmtId="0" fontId="8" fillId="0" borderId="0"/>
    <xf numFmtId="168" fontId="8" fillId="0" borderId="0" applyFont="0" applyFill="0" applyBorder="0" applyAlignment="0" applyProtection="0"/>
  </cellStyleXfs>
  <cellXfs count="99">
    <xf numFmtId="0" fontId="0" fillId="0" borderId="0" xfId="0"/>
    <xf numFmtId="0" fontId="1" fillId="2" borderId="1" xfId="0" applyFont="1" applyFill="1" applyBorder="1"/>
    <xf numFmtId="17" fontId="1" fillId="2" borderId="1" xfId="0" applyNumberFormat="1" applyFont="1" applyFill="1" applyBorder="1" applyAlignment="1">
      <alignment horizontal="center"/>
    </xf>
    <xf numFmtId="0" fontId="1" fillId="3" borderId="1" xfId="0" applyFont="1" applyFill="1" applyBorder="1"/>
    <xf numFmtId="4" fontId="1" fillId="3" borderId="1" xfId="0" applyNumberFormat="1" applyFont="1" applyFill="1" applyBorder="1" applyAlignment="1">
      <alignment horizontal="center"/>
    </xf>
    <xf numFmtId="0" fontId="0" fillId="0" borderId="1" xfId="0" applyBorder="1"/>
    <xf numFmtId="4" fontId="0" fillId="0" borderId="2" xfId="0" applyNumberFormat="1" applyBorder="1" applyAlignment="1">
      <alignment horizontal="center"/>
    </xf>
    <xf numFmtId="4" fontId="0" fillId="0" borderId="1" xfId="0" applyNumberFormat="1" applyBorder="1" applyAlignment="1">
      <alignment horizontal="center"/>
    </xf>
    <xf numFmtId="4" fontId="2" fillId="0" borderId="1" xfId="0" applyNumberFormat="1" applyFont="1" applyBorder="1" applyAlignment="1">
      <alignment horizontal="center"/>
    </xf>
    <xf numFmtId="4" fontId="3" fillId="0" borderId="1" xfId="0" applyNumberFormat="1" applyFont="1" applyBorder="1" applyAlignment="1">
      <alignment horizontal="center"/>
    </xf>
    <xf numFmtId="10" fontId="1" fillId="3" borderId="1" xfId="0" applyNumberFormat="1" applyFont="1" applyFill="1" applyBorder="1" applyAlignment="1">
      <alignment horizontal="center"/>
    </xf>
    <xf numFmtId="164" fontId="0" fillId="0" borderId="1" xfId="0" applyNumberFormat="1" applyBorder="1" applyAlignment="1">
      <alignment horizontal="center"/>
    </xf>
    <xf numFmtId="0" fontId="0" fillId="3" borderId="3" xfId="0" applyFill="1" applyBorder="1"/>
    <xf numFmtId="0" fontId="4" fillId="0" borderId="4" xfId="0" applyFont="1" applyBorder="1"/>
    <xf numFmtId="4" fontId="4" fillId="0" borderId="5" xfId="0" applyNumberFormat="1" applyFont="1" applyBorder="1" applyAlignment="1">
      <alignment horizontal="center"/>
    </xf>
    <xf numFmtId="0" fontId="4" fillId="0" borderId="0" xfId="0" applyFont="1"/>
    <xf numFmtId="0" fontId="4" fillId="0" borderId="6" xfId="0" applyFont="1" applyBorder="1"/>
    <xf numFmtId="4" fontId="0" fillId="0" borderId="7" xfId="0" applyNumberFormat="1" applyBorder="1" applyAlignment="1">
      <alignment horizontal="center"/>
    </xf>
    <xf numFmtId="4" fontId="4" fillId="0" borderId="0" xfId="0" applyNumberFormat="1" applyFont="1"/>
    <xf numFmtId="4" fontId="4" fillId="0" borderId="7" xfId="0" applyNumberFormat="1" applyFont="1" applyBorder="1" applyAlignment="1">
      <alignment horizontal="center"/>
    </xf>
    <xf numFmtId="0" fontId="0" fillId="0" borderId="6" xfId="0" applyBorder="1"/>
    <xf numFmtId="4" fontId="0" fillId="0" borderId="0" xfId="0" applyNumberFormat="1"/>
    <xf numFmtId="164" fontId="0" fillId="0" borderId="7" xfId="0" applyNumberFormat="1" applyBorder="1" applyAlignment="1">
      <alignment horizontal="center"/>
    </xf>
    <xf numFmtId="4" fontId="3" fillId="0" borderId="7" xfId="0" applyNumberFormat="1" applyFont="1" applyBorder="1" applyAlignment="1">
      <alignment horizontal="center"/>
    </xf>
    <xf numFmtId="4" fontId="3" fillId="4" borderId="7" xfId="0" applyNumberFormat="1" applyFont="1" applyFill="1" applyBorder="1" applyAlignment="1">
      <alignment horizontal="center"/>
    </xf>
    <xf numFmtId="164" fontId="4" fillId="0" borderId="7" xfId="0" applyNumberFormat="1" applyFont="1" applyBorder="1" applyAlignment="1">
      <alignment horizontal="center"/>
    </xf>
    <xf numFmtId="0" fontId="5" fillId="0" borderId="6" xfId="0" applyFont="1" applyBorder="1"/>
    <xf numFmtId="4" fontId="5" fillId="0" borderId="7" xfId="0" applyNumberFormat="1" applyFont="1" applyBorder="1" applyAlignment="1">
      <alignment horizontal="center"/>
    </xf>
    <xf numFmtId="0" fontId="5" fillId="0" borderId="0" xfId="0" applyFont="1"/>
    <xf numFmtId="0" fontId="4" fillId="0" borderId="8" xfId="0" applyFont="1" applyBorder="1"/>
    <xf numFmtId="164" fontId="4" fillId="0" borderId="9" xfId="0" applyNumberFormat="1" applyFont="1" applyBorder="1" applyAlignment="1">
      <alignment horizontal="center"/>
    </xf>
    <xf numFmtId="0" fontId="4" fillId="0" borderId="10" xfId="0" applyFont="1" applyBorder="1"/>
    <xf numFmtId="165" fontId="4" fillId="0" borderId="11" xfId="0" applyNumberFormat="1" applyFont="1" applyBorder="1" applyAlignment="1">
      <alignment horizontal="center"/>
    </xf>
    <xf numFmtId="0" fontId="0" fillId="0" borderId="2" xfId="0" applyBorder="1"/>
    <xf numFmtId="0" fontId="0" fillId="0" borderId="0" xfId="0" applyAlignment="1">
      <alignment horizontal="center"/>
    </xf>
    <xf numFmtId="4" fontId="0" fillId="4" borderId="1" xfId="0" applyNumberFormat="1" applyFill="1" applyBorder="1" applyAlignment="1">
      <alignment horizontal="center"/>
    </xf>
    <xf numFmtId="4" fontId="6" fillId="0" borderId="1" xfId="0" applyNumberFormat="1" applyFont="1" applyBorder="1" applyAlignment="1">
      <alignment horizontal="center"/>
    </xf>
    <xf numFmtId="4" fontId="2" fillId="4" borderId="1" xfId="0" applyNumberFormat="1" applyFont="1" applyFill="1" applyBorder="1" applyAlignment="1">
      <alignment horizontal="center"/>
    </xf>
    <xf numFmtId="0" fontId="4" fillId="0" borderId="1" xfId="0" applyFont="1" applyBorder="1"/>
    <xf numFmtId="4" fontId="4" fillId="0" borderId="1" xfId="0" applyNumberFormat="1" applyFont="1" applyBorder="1" applyAlignment="1">
      <alignment horizontal="center"/>
    </xf>
    <xf numFmtId="0" fontId="4" fillId="4" borderId="1" xfId="0" applyFont="1" applyFill="1" applyBorder="1"/>
    <xf numFmtId="164" fontId="4" fillId="4" borderId="1" xfId="0" applyNumberFormat="1" applyFont="1" applyFill="1" applyBorder="1" applyAlignment="1">
      <alignment horizontal="center"/>
    </xf>
    <xf numFmtId="17" fontId="7" fillId="3" borderId="1" xfId="0" applyNumberFormat="1" applyFont="1" applyFill="1" applyBorder="1" applyAlignment="1">
      <alignment horizontal="center"/>
    </xf>
    <xf numFmtId="0" fontId="7" fillId="3" borderId="1" xfId="0" applyFont="1" applyFill="1" applyBorder="1" applyAlignment="1">
      <alignment horizontal="center"/>
    </xf>
    <xf numFmtId="16" fontId="0" fillId="0" borderId="1" xfId="0" applyNumberFormat="1" applyBorder="1"/>
    <xf numFmtId="4" fontId="0" fillId="0" borderId="1" xfId="0" applyNumberFormat="1" applyBorder="1"/>
    <xf numFmtId="0" fontId="9" fillId="0" borderId="0" xfId="1" applyFont="1"/>
    <xf numFmtId="0" fontId="10" fillId="0" borderId="0" xfId="1" applyFont="1" applyAlignment="1">
      <alignment horizontal="left"/>
    </xf>
    <xf numFmtId="0" fontId="11" fillId="0" borderId="0" xfId="1" applyFont="1" applyAlignment="1">
      <alignment horizontal="center"/>
    </xf>
    <xf numFmtId="0" fontId="9" fillId="0" borderId="0" xfId="1" applyFont="1" applyAlignment="1">
      <alignment horizontal="center"/>
    </xf>
    <xf numFmtId="0" fontId="12" fillId="0" borderId="0" xfId="1" applyFont="1" applyAlignment="1">
      <alignment horizontal="left"/>
    </xf>
    <xf numFmtId="0" fontId="9" fillId="0" borderId="13" xfId="1" applyFont="1" applyBorder="1" applyAlignment="1">
      <alignment horizontal="center"/>
    </xf>
    <xf numFmtId="0" fontId="9" fillId="0" borderId="14" xfId="1" applyFont="1" applyBorder="1" applyAlignment="1">
      <alignment horizontal="left"/>
    </xf>
    <xf numFmtId="0" fontId="9" fillId="0" borderId="14" xfId="1" applyFont="1" applyBorder="1" applyAlignment="1">
      <alignment horizontal="center"/>
    </xf>
    <xf numFmtId="0" fontId="13" fillId="0" borderId="14" xfId="1" applyFont="1" applyBorder="1" applyAlignment="1">
      <alignment horizontal="center"/>
    </xf>
    <xf numFmtId="0" fontId="9" fillId="0" borderId="15" xfId="1" applyFont="1" applyBorder="1" applyAlignment="1">
      <alignment horizontal="center"/>
    </xf>
    <xf numFmtId="0" fontId="13" fillId="0" borderId="0" xfId="1" applyFont="1" applyAlignment="1">
      <alignment horizontal="center"/>
    </xf>
    <xf numFmtId="0" fontId="9" fillId="0" borderId="16" xfId="1" applyFont="1" applyBorder="1" applyAlignment="1">
      <alignment horizontal="center"/>
    </xf>
    <xf numFmtId="0" fontId="9" fillId="0" borderId="0" xfId="1" applyFont="1" applyAlignment="1">
      <alignment horizontal="left"/>
    </xf>
    <xf numFmtId="166" fontId="9" fillId="5" borderId="0" xfId="1" applyNumberFormat="1" applyFont="1" applyFill="1" applyAlignment="1" applyProtection="1">
      <alignment horizontal="right"/>
      <protection locked="0"/>
    </xf>
    <xf numFmtId="0" fontId="9" fillId="0" borderId="17" xfId="1" applyFont="1" applyBorder="1"/>
    <xf numFmtId="10" fontId="9" fillId="5" borderId="0" xfId="1" applyNumberFormat="1" applyFont="1" applyFill="1" applyAlignment="1" applyProtection="1">
      <alignment horizontal="right"/>
      <protection locked="0"/>
    </xf>
    <xf numFmtId="0" fontId="9" fillId="0" borderId="17" xfId="1" applyFont="1" applyBorder="1" applyAlignment="1">
      <alignment horizontal="center"/>
    </xf>
    <xf numFmtId="0" fontId="9" fillId="5" borderId="0" xfId="1" applyFont="1" applyFill="1" applyAlignment="1" applyProtection="1">
      <alignment horizontal="right"/>
      <protection locked="0"/>
    </xf>
    <xf numFmtId="14" fontId="9" fillId="5" borderId="0" xfId="1" applyNumberFormat="1" applyFont="1" applyFill="1" applyAlignment="1" applyProtection="1">
      <alignment horizontal="right"/>
      <protection locked="0"/>
    </xf>
    <xf numFmtId="167" fontId="9" fillId="0" borderId="0" xfId="1" applyNumberFormat="1" applyFont="1" applyAlignment="1">
      <alignment horizontal="center"/>
    </xf>
    <xf numFmtId="167" fontId="9" fillId="0" borderId="0" xfId="1" applyNumberFormat="1" applyFont="1"/>
    <xf numFmtId="0" fontId="9" fillId="0" borderId="18" xfId="1" applyFont="1" applyBorder="1" applyAlignment="1">
      <alignment horizontal="center"/>
    </xf>
    <xf numFmtId="0" fontId="9" fillId="0" borderId="19" xfId="1" applyFont="1" applyBorder="1" applyAlignment="1">
      <alignment horizontal="left"/>
    </xf>
    <xf numFmtId="0" fontId="9" fillId="0" borderId="19" xfId="1" applyFont="1" applyBorder="1" applyAlignment="1">
      <alignment horizontal="center"/>
    </xf>
    <xf numFmtId="14" fontId="9" fillId="0" borderId="19" xfId="1" applyNumberFormat="1" applyFont="1" applyBorder="1" applyAlignment="1">
      <alignment horizontal="right"/>
    </xf>
    <xf numFmtId="0" fontId="9" fillId="0" borderId="20" xfId="1" applyFont="1" applyBorder="1" applyAlignment="1">
      <alignment horizontal="center"/>
    </xf>
    <xf numFmtId="14" fontId="9" fillId="0" borderId="0" xfId="1" applyNumberFormat="1" applyFont="1" applyAlignment="1">
      <alignment horizontal="right"/>
    </xf>
    <xf numFmtId="0" fontId="9" fillId="0" borderId="0" xfId="1" applyFont="1" applyAlignment="1">
      <alignment horizontal="center" wrapText="1"/>
    </xf>
    <xf numFmtId="43" fontId="9" fillId="0" borderId="0" xfId="1" applyNumberFormat="1" applyFont="1"/>
    <xf numFmtId="166" fontId="9" fillId="6" borderId="0" xfId="1" applyNumberFormat="1" applyFont="1" applyFill="1" applyAlignment="1">
      <alignment horizontal="right"/>
    </xf>
    <xf numFmtId="0" fontId="9" fillId="6" borderId="0" xfId="1" applyFont="1" applyFill="1" applyAlignment="1">
      <alignment horizontal="right"/>
    </xf>
    <xf numFmtId="9" fontId="9" fillId="6" borderId="0" xfId="1" applyNumberFormat="1" applyFont="1" applyFill="1" applyAlignment="1">
      <alignment horizontal="right"/>
    </xf>
    <xf numFmtId="0" fontId="13" fillId="0" borderId="1" xfId="1" applyFont="1" applyBorder="1" applyAlignment="1">
      <alignment horizontal="left" wrapText="1"/>
    </xf>
    <xf numFmtId="0" fontId="13" fillId="0" borderId="1" xfId="1" applyFont="1" applyBorder="1" applyAlignment="1">
      <alignment horizontal="left" wrapText="1" indent="1"/>
    </xf>
    <xf numFmtId="0" fontId="13" fillId="0" borderId="1" xfId="1" applyFont="1" applyBorder="1" applyAlignment="1">
      <alignment horizontal="left" wrapText="1" indent="2"/>
    </xf>
    <xf numFmtId="0" fontId="9" fillId="0" borderId="0" xfId="1" applyFont="1" applyAlignment="1">
      <alignment wrapText="1"/>
    </xf>
    <xf numFmtId="0" fontId="9" fillId="0" borderId="1" xfId="1" applyFont="1" applyBorder="1" applyAlignment="1">
      <alignment horizontal="right"/>
    </xf>
    <xf numFmtId="14" fontId="9" fillId="0" borderId="1" xfId="1" applyNumberFormat="1" applyFont="1" applyBorder="1" applyAlignment="1">
      <alignment horizontal="right"/>
    </xf>
    <xf numFmtId="166" fontId="9" fillId="0" borderId="1" xfId="2" applyNumberFormat="1" applyFont="1" applyFill="1" applyBorder="1" applyAlignment="1">
      <alignment horizontal="right" wrapText="1"/>
    </xf>
    <xf numFmtId="39" fontId="9" fillId="0" borderId="1" xfId="2" applyNumberFormat="1" applyFont="1" applyFill="1" applyBorder="1" applyAlignment="1">
      <alignment horizontal="right" wrapText="1"/>
    </xf>
    <xf numFmtId="0" fontId="9" fillId="0" borderId="16" xfId="1" applyFont="1" applyBorder="1" applyAlignment="1">
      <alignment horizontal="right"/>
    </xf>
    <xf numFmtId="39" fontId="9" fillId="0" borderId="0" xfId="2" applyNumberFormat="1" applyFont="1" applyFill="1" applyBorder="1" applyAlignment="1">
      <alignment horizontal="right" wrapText="1"/>
    </xf>
    <xf numFmtId="39" fontId="9" fillId="0" borderId="0" xfId="2" applyNumberFormat="1" applyFont="1" applyFill="1" applyBorder="1" applyAlignment="1">
      <alignment horizontal="right"/>
    </xf>
    <xf numFmtId="39" fontId="9" fillId="0" borderId="17" xfId="2" applyNumberFormat="1" applyFont="1" applyFill="1" applyBorder="1" applyAlignment="1">
      <alignment horizontal="right"/>
    </xf>
    <xf numFmtId="168" fontId="9" fillId="0" borderId="0" xfId="2" applyFont="1" applyFill="1" applyBorder="1" applyAlignment="1">
      <alignment horizontal="right" wrapText="1"/>
    </xf>
    <xf numFmtId="168" fontId="9" fillId="0" borderId="0" xfId="2" applyFont="1" applyFill="1" applyBorder="1" applyAlignment="1">
      <alignment horizontal="right"/>
    </xf>
    <xf numFmtId="0" fontId="0" fillId="0" borderId="1" xfId="0" applyBorder="1" applyAlignment="1">
      <alignment horizontal="left"/>
    </xf>
    <xf numFmtId="10" fontId="0" fillId="0" borderId="1" xfId="0" applyNumberFormat="1" applyBorder="1" applyAlignment="1">
      <alignment horizontal="center"/>
    </xf>
    <xf numFmtId="4" fontId="0" fillId="0" borderId="0" xfId="0" applyNumberFormat="1" applyAlignment="1">
      <alignment horizontal="center"/>
    </xf>
    <xf numFmtId="0" fontId="4" fillId="7" borderId="1" xfId="0" applyFont="1" applyFill="1" applyBorder="1"/>
    <xf numFmtId="17" fontId="4" fillId="7" borderId="1" xfId="0" applyNumberFormat="1" applyFont="1" applyFill="1" applyBorder="1" applyAlignment="1">
      <alignment horizontal="center"/>
    </xf>
    <xf numFmtId="0" fontId="0" fillId="0" borderId="1" xfId="0" applyBorder="1" applyAlignment="1">
      <alignment horizontal="center"/>
    </xf>
    <xf numFmtId="0" fontId="7" fillId="3" borderId="12" xfId="0" applyFont="1" applyFill="1" applyBorder="1" applyAlignment="1">
      <alignment horizontal="center"/>
    </xf>
  </cellXfs>
  <cellStyles count="3">
    <cellStyle name="Moeda 2" xfId="2" xr:uid="{735700D1-7016-466D-86C7-F07DAFA62C6D}"/>
    <cellStyle name="Normal" xfId="0" builtinId="0"/>
    <cellStyle name="Normal 2" xfId="1" xr:uid="{13ED555B-9724-496F-865A-B3802CD318CB}"/>
  </cellStyles>
  <dxfs count="7">
    <dxf>
      <fill>
        <patternFill>
          <bgColor indexed="27"/>
        </patternFill>
      </fill>
      <border>
        <left/>
        <right style="thin">
          <color indexed="20"/>
        </right>
        <top/>
        <bottom/>
      </border>
    </dxf>
    <dxf>
      <border>
        <left/>
        <right/>
        <top/>
        <bottom/>
      </border>
    </dxf>
    <dxf>
      <fill>
        <patternFill>
          <bgColor indexed="27"/>
        </patternFill>
      </fill>
      <border>
        <left/>
        <right/>
        <top/>
        <bottom/>
      </border>
    </dxf>
    <dxf>
      <fill>
        <patternFill patternType="solid">
          <bgColor indexed="27"/>
        </patternFill>
      </fill>
      <border>
        <left/>
        <right/>
        <top/>
        <bottom/>
      </border>
    </dxf>
    <dxf>
      <fill>
        <patternFill>
          <bgColor indexed="27"/>
        </patternFill>
      </fill>
      <border>
        <left/>
        <right/>
        <top/>
        <bottom/>
      </border>
    </dxf>
    <dxf>
      <fill>
        <patternFill patternType="solid">
          <bgColor indexed="41"/>
        </patternFill>
      </fill>
      <border>
        <left style="thin">
          <color indexed="20"/>
        </left>
        <right/>
        <top/>
        <bottom/>
      </border>
    </dxf>
    <dxf>
      <border>
        <left/>
        <right/>
        <top/>
        <bottom/>
      </border>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76200</xdr:colOff>
      <xdr:row>1</xdr:row>
      <xdr:rowOff>236220</xdr:rowOff>
    </xdr:from>
    <xdr:to>
      <xdr:col>8</xdr:col>
      <xdr:colOff>0</xdr:colOff>
      <xdr:row>12</xdr:row>
      <xdr:rowOff>7620</xdr:rowOff>
    </xdr:to>
    <xdr:sp macro="" textlink="">
      <xdr:nvSpPr>
        <xdr:cNvPr id="2" name="AutoShape 1">
          <a:extLst>
            <a:ext uri="{FF2B5EF4-FFF2-40B4-BE49-F238E27FC236}">
              <a16:creationId xmlns:a16="http://schemas.microsoft.com/office/drawing/2014/main" id="{263D7C13-82DD-41FF-8079-56B7E826AB60}"/>
            </a:ext>
          </a:extLst>
        </xdr:cNvPr>
        <xdr:cNvSpPr>
          <a:spLocks noChangeArrowheads="1"/>
        </xdr:cNvSpPr>
      </xdr:nvSpPr>
      <xdr:spPr bwMode="auto">
        <a:xfrm>
          <a:off x="4312920" y="495300"/>
          <a:ext cx="1844040" cy="1706880"/>
        </a:xfrm>
        <a:prstGeom prst="leftArrowCallout">
          <a:avLst>
            <a:gd name="adj1" fmla="val 35259"/>
            <a:gd name="adj2" fmla="val 25000"/>
            <a:gd name="adj3" fmla="val 11094"/>
            <a:gd name="adj4" fmla="val 66667"/>
          </a:avLst>
        </a:prstGeom>
        <a:solidFill>
          <a:srgbClr val="FFFF99"/>
        </a:solidFill>
        <a:ln w="9525">
          <a:solidFill>
            <a:srgbClr val="000000"/>
          </a:solidFill>
          <a:miter lim="800000"/>
          <a:headEnd/>
          <a:tailEnd/>
        </a:ln>
      </xdr:spPr>
    </xdr:sp>
    <xdr:clientData/>
  </xdr:twoCellAnchor>
  <xdr:twoCellAnchor>
    <xdr:from>
      <xdr:col>6</xdr:col>
      <xdr:colOff>775335</xdr:colOff>
      <xdr:row>2</xdr:row>
      <xdr:rowOff>66675</xdr:rowOff>
    </xdr:from>
    <xdr:to>
      <xdr:col>7</xdr:col>
      <xdr:colOff>872504</xdr:colOff>
      <xdr:row>11</xdr:row>
      <xdr:rowOff>93364</xdr:rowOff>
    </xdr:to>
    <xdr:sp macro="" textlink="">
      <xdr:nvSpPr>
        <xdr:cNvPr id="3" name="Text Box 2">
          <a:extLst>
            <a:ext uri="{FF2B5EF4-FFF2-40B4-BE49-F238E27FC236}">
              <a16:creationId xmlns:a16="http://schemas.microsoft.com/office/drawing/2014/main" id="{EB2055A6-7538-401D-9F36-3A8A94E144F0}"/>
            </a:ext>
          </a:extLst>
        </xdr:cNvPr>
        <xdr:cNvSpPr txBox="1">
          <a:spLocks noChangeArrowheads="1"/>
        </xdr:cNvSpPr>
      </xdr:nvSpPr>
      <xdr:spPr bwMode="auto">
        <a:xfrm>
          <a:off x="5012055" y="584835"/>
          <a:ext cx="1011569" cy="1535449"/>
        </a:xfrm>
        <a:prstGeom prst="rect">
          <a:avLst/>
        </a:prstGeom>
        <a:solidFill>
          <a:srgbClr val="FFFF99"/>
        </a:solidFill>
        <a:ln w="9525">
          <a:noFill/>
          <a:miter lim="800000"/>
          <a:headEnd/>
          <a:tailEnd/>
        </a:ln>
      </xdr:spPr>
      <xdr:txBody>
        <a:bodyPr vertOverflow="clip" wrap="square" lIns="27432" tIns="22860" rIns="0" bIns="0" anchor="t" upright="1"/>
        <a:lstStyle/>
        <a:p>
          <a:pPr algn="l" rtl="0">
            <a:defRPr sz="1000"/>
          </a:pPr>
          <a:r>
            <a:rPr lang="pt-BR" sz="1000" b="0" i="0" u="none" strike="noStrike" baseline="0">
              <a:solidFill>
                <a:srgbClr val="000000"/>
              </a:solidFill>
              <a:latin typeface="Arial"/>
              <a:cs typeface="Arial"/>
            </a:rPr>
            <a:t>Digite os valores nos campos à esquerda e veja, abaixo, primeiro o resumo dos cálculos e, em seguida, os detalhes do financiamento</a:t>
          </a: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AD81-2BEA-4C6C-B3B1-74C8F615F18A}">
  <dimension ref="A1:G18"/>
  <sheetViews>
    <sheetView zoomScale="191" zoomScaleNormal="191" workbookViewId="0">
      <selection activeCell="B8" sqref="B8"/>
    </sheetView>
  </sheetViews>
  <sheetFormatPr defaultRowHeight="14.4" x14ac:dyDescent="0.3"/>
  <cols>
    <col min="1" max="1" width="28.109375" customWidth="1"/>
    <col min="2" max="2" width="10.21875" style="94" bestFit="1" customWidth="1"/>
    <col min="3" max="3" width="10" style="34" bestFit="1" customWidth="1"/>
    <col min="4" max="7" width="8.88671875" style="34"/>
  </cols>
  <sheetData>
    <row r="1" spans="1:7" x14ac:dyDescent="0.3">
      <c r="A1" s="95" t="s">
        <v>78</v>
      </c>
      <c r="B1" s="96">
        <v>46054</v>
      </c>
      <c r="C1" s="96">
        <v>46082</v>
      </c>
      <c r="D1" s="96">
        <v>46113</v>
      </c>
      <c r="E1" s="96">
        <v>46143</v>
      </c>
      <c r="F1" s="96">
        <v>46174</v>
      </c>
      <c r="G1" s="96">
        <v>46204</v>
      </c>
    </row>
    <row r="2" spans="1:7" x14ac:dyDescent="0.3">
      <c r="A2" s="5" t="s">
        <v>37</v>
      </c>
      <c r="B2" s="7">
        <v>150000</v>
      </c>
      <c r="C2" s="7"/>
      <c r="D2" s="97"/>
      <c r="E2" s="97"/>
      <c r="F2" s="97"/>
      <c r="G2" s="97"/>
    </row>
    <row r="3" spans="1:7" x14ac:dyDescent="0.3">
      <c r="A3" s="92" t="s">
        <v>79</v>
      </c>
      <c r="B3" s="7">
        <v>70000</v>
      </c>
      <c r="C3" s="97"/>
      <c r="D3" s="97"/>
      <c r="E3" s="97"/>
      <c r="F3" s="97"/>
      <c r="G3" s="97"/>
    </row>
    <row r="4" spans="1:7" x14ac:dyDescent="0.3">
      <c r="A4" s="5" t="s">
        <v>80</v>
      </c>
      <c r="B4" s="7">
        <f>B2*0.25</f>
        <v>37500</v>
      </c>
      <c r="C4" s="97"/>
      <c r="D4" s="97"/>
      <c r="E4" s="97"/>
      <c r="F4" s="97"/>
      <c r="G4" s="97"/>
    </row>
    <row r="5" spans="1:7" x14ac:dyDescent="0.3">
      <c r="A5" s="5" t="s">
        <v>81</v>
      </c>
      <c r="B5" s="7">
        <f>(B2-B6)*0.08</f>
        <v>11640</v>
      </c>
      <c r="C5" s="97"/>
      <c r="D5" s="97"/>
      <c r="E5" s="97"/>
      <c r="F5" s="97"/>
      <c r="G5" s="97"/>
    </row>
    <row r="6" spans="1:7" x14ac:dyDescent="0.3">
      <c r="A6" s="5" t="s">
        <v>2</v>
      </c>
      <c r="B6" s="7">
        <v>4500</v>
      </c>
      <c r="C6" s="97"/>
      <c r="D6" s="97"/>
      <c r="E6" s="97"/>
      <c r="F6" s="97"/>
      <c r="G6" s="97"/>
    </row>
    <row r="7" spans="1:7" x14ac:dyDescent="0.3">
      <c r="A7" s="5" t="s">
        <v>82</v>
      </c>
      <c r="B7" s="7">
        <f>B6-(B2-B3-B4-B5)*B6/B2</f>
        <v>3574.2</v>
      </c>
      <c r="C7" s="97"/>
      <c r="D7" s="97"/>
      <c r="E7" s="97"/>
      <c r="F7" s="97"/>
      <c r="G7" s="97"/>
    </row>
    <row r="8" spans="1:7" x14ac:dyDescent="0.3">
      <c r="A8" s="5" t="s">
        <v>6</v>
      </c>
      <c r="B8" s="7">
        <f>B2-B3-B4-B5-B6+B7</f>
        <v>29934.2</v>
      </c>
      <c r="C8" s="7"/>
      <c r="D8" s="97"/>
      <c r="E8" s="97"/>
      <c r="F8" s="97"/>
      <c r="G8" s="97"/>
    </row>
    <row r="9" spans="1:7" x14ac:dyDescent="0.3">
      <c r="A9" s="5" t="s">
        <v>83</v>
      </c>
      <c r="B9" s="93">
        <f>B8/B2</f>
        <v>0.19956133333333334</v>
      </c>
      <c r="C9" s="93"/>
      <c r="D9" s="97"/>
      <c r="E9" s="97"/>
      <c r="F9" s="97"/>
      <c r="G9" s="97"/>
    </row>
    <row r="10" spans="1:7" x14ac:dyDescent="0.3">
      <c r="A10" s="5" t="s">
        <v>84</v>
      </c>
      <c r="B10" s="7">
        <f>B2*0.025</f>
        <v>3750</v>
      </c>
      <c r="C10" s="97"/>
      <c r="D10" s="97"/>
      <c r="E10" s="97"/>
      <c r="F10" s="97"/>
      <c r="G10" s="97"/>
    </row>
    <row r="11" spans="1:7" x14ac:dyDescent="0.3">
      <c r="A11" s="5" t="s">
        <v>85</v>
      </c>
      <c r="B11" s="7">
        <f>B8-B10</f>
        <v>26184.2</v>
      </c>
      <c r="C11" s="97"/>
      <c r="D11" s="97"/>
      <c r="E11" s="97"/>
      <c r="F11" s="97"/>
      <c r="G11" s="97"/>
    </row>
    <row r="12" spans="1:7" x14ac:dyDescent="0.3">
      <c r="A12" s="5" t="s">
        <v>91</v>
      </c>
      <c r="B12" s="93">
        <f>B11/B2</f>
        <v>0.17456133333333335</v>
      </c>
      <c r="C12" s="97"/>
      <c r="D12" s="97"/>
      <c r="E12" s="97"/>
      <c r="F12" s="97"/>
      <c r="G12" s="97"/>
    </row>
    <row r="13" spans="1:7" x14ac:dyDescent="0.3">
      <c r="A13" s="5" t="s">
        <v>86</v>
      </c>
      <c r="B13" s="7">
        <v>15000</v>
      </c>
      <c r="C13" s="97"/>
      <c r="D13" s="97"/>
      <c r="E13" s="97"/>
      <c r="F13" s="97"/>
      <c r="G13" s="97"/>
    </row>
    <row r="14" spans="1:7" x14ac:dyDescent="0.3">
      <c r="A14" s="5" t="s">
        <v>87</v>
      </c>
      <c r="B14" s="7">
        <f>B11-B13</f>
        <v>11184.2</v>
      </c>
      <c r="C14" s="97"/>
      <c r="D14" s="97"/>
      <c r="E14" s="97"/>
      <c r="F14" s="97"/>
      <c r="G14" s="97"/>
    </row>
    <row r="15" spans="1:7" x14ac:dyDescent="0.3">
      <c r="A15" s="5" t="s">
        <v>88</v>
      </c>
      <c r="B15" s="93">
        <f>B14/B2</f>
        <v>7.4561333333333341E-2</v>
      </c>
      <c r="C15" s="97"/>
      <c r="D15" s="97"/>
      <c r="E15" s="97"/>
      <c r="F15" s="97"/>
      <c r="G15" s="97"/>
    </row>
    <row r="16" spans="1:7" x14ac:dyDescent="0.3">
      <c r="A16" s="5" t="s">
        <v>89</v>
      </c>
      <c r="B16" s="7">
        <v>500</v>
      </c>
      <c r="C16" s="97"/>
      <c r="D16" s="97"/>
      <c r="E16" s="97"/>
      <c r="F16" s="97"/>
      <c r="G16" s="97"/>
    </row>
    <row r="17" spans="1:7" x14ac:dyDescent="0.3">
      <c r="A17" s="5" t="s">
        <v>9</v>
      </c>
      <c r="B17" s="7">
        <f>B14-B16</f>
        <v>10684.2</v>
      </c>
      <c r="C17" s="97"/>
      <c r="D17" s="97"/>
      <c r="E17" s="97"/>
      <c r="F17" s="97"/>
      <c r="G17" s="97"/>
    </row>
    <row r="18" spans="1:7" x14ac:dyDescent="0.3">
      <c r="A18" s="5" t="s">
        <v>90</v>
      </c>
      <c r="B18" s="93">
        <f>B17/B2</f>
        <v>7.1228E-2</v>
      </c>
      <c r="C18" s="97"/>
      <c r="D18" s="97"/>
      <c r="E18" s="97"/>
      <c r="F18" s="97"/>
      <c r="G18" s="97"/>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9DCF1-0473-D844-818E-A66F264E0E10}">
  <dimension ref="A1:J107"/>
  <sheetViews>
    <sheetView tabSelected="1" zoomScale="150" zoomScaleNormal="177" workbookViewId="0">
      <pane xSplit="1" ySplit="3" topLeftCell="B83" activePane="bottomRight" state="frozen"/>
      <selection pane="topRight" activeCell="B1" sqref="B1"/>
      <selection pane="bottomLeft" activeCell="A3" sqref="A3"/>
      <selection pane="bottomRight" activeCell="B68" sqref="B68:G85"/>
    </sheetView>
  </sheetViews>
  <sheetFormatPr defaultColWidth="8.77734375" defaultRowHeight="14.4" x14ac:dyDescent="0.3"/>
  <cols>
    <col min="1" max="1" width="25.77734375" bestFit="1" customWidth="1"/>
    <col min="2" max="2" width="17.109375" bestFit="1" customWidth="1"/>
    <col min="3" max="4" width="10.109375" customWidth="1"/>
    <col min="5" max="7" width="10.33203125" bestFit="1" customWidth="1"/>
    <col min="9" max="10" width="10.109375" bestFit="1" customWidth="1"/>
  </cols>
  <sheetData>
    <row r="1" spans="1:7" x14ac:dyDescent="0.3">
      <c r="A1" s="1" t="s">
        <v>52</v>
      </c>
      <c r="B1" s="2">
        <v>46054</v>
      </c>
      <c r="C1" s="2">
        <v>46082</v>
      </c>
      <c r="D1" s="2">
        <v>46113</v>
      </c>
      <c r="E1" s="2">
        <v>46143</v>
      </c>
      <c r="F1" s="2">
        <v>46174</v>
      </c>
      <c r="G1" s="2">
        <v>46204</v>
      </c>
    </row>
    <row r="2" spans="1:7" x14ac:dyDescent="0.3">
      <c r="A2" s="40" t="s">
        <v>35</v>
      </c>
      <c r="B2" s="41">
        <v>0.05</v>
      </c>
      <c r="C2" s="41"/>
      <c r="D2" s="41"/>
      <c r="E2" s="41"/>
      <c r="F2" s="41"/>
      <c r="G2" s="41"/>
    </row>
    <row r="3" spans="1:7" x14ac:dyDescent="0.3">
      <c r="A3" s="3" t="s">
        <v>37</v>
      </c>
      <c r="B3" s="4">
        <f t="shared" ref="B3:G3" si="0">SUM(B4:B10)</f>
        <v>0</v>
      </c>
      <c r="C3" s="4">
        <f t="shared" si="0"/>
        <v>0</v>
      </c>
      <c r="D3" s="4">
        <f t="shared" si="0"/>
        <v>0</v>
      </c>
      <c r="E3" s="4">
        <f t="shared" si="0"/>
        <v>0</v>
      </c>
      <c r="F3" s="4">
        <f t="shared" si="0"/>
        <v>0</v>
      </c>
      <c r="G3" s="4">
        <f t="shared" si="0"/>
        <v>0</v>
      </c>
    </row>
    <row r="4" spans="1:7" x14ac:dyDescent="0.3">
      <c r="A4" s="5" t="s">
        <v>27</v>
      </c>
      <c r="B4" s="6"/>
      <c r="C4" s="6"/>
      <c r="D4" s="6"/>
      <c r="E4" s="6"/>
      <c r="F4" s="6"/>
      <c r="G4" s="6"/>
    </row>
    <row r="5" spans="1:7" x14ac:dyDescent="0.3">
      <c r="A5" s="5" t="s">
        <v>28</v>
      </c>
      <c r="B5" s="7"/>
      <c r="C5" s="7"/>
      <c r="D5" s="7"/>
      <c r="E5" s="7"/>
      <c r="F5" s="7"/>
      <c r="G5" s="7"/>
    </row>
    <row r="6" spans="1:7" x14ac:dyDescent="0.3">
      <c r="A6" s="5" t="s">
        <v>29</v>
      </c>
      <c r="B6" s="7"/>
      <c r="C6" s="7"/>
      <c r="D6" s="7"/>
      <c r="E6" s="7"/>
      <c r="F6" s="7"/>
      <c r="G6" s="7"/>
    </row>
    <row r="7" spans="1:7" x14ac:dyDescent="0.3">
      <c r="A7" s="5" t="s">
        <v>30</v>
      </c>
      <c r="B7" s="7"/>
      <c r="C7" s="7"/>
      <c r="D7" s="7"/>
      <c r="E7" s="7"/>
      <c r="F7" s="7"/>
      <c r="G7" s="7"/>
    </row>
    <row r="8" spans="1:7" x14ac:dyDescent="0.3">
      <c r="A8" s="5" t="s">
        <v>31</v>
      </c>
      <c r="B8" s="7"/>
      <c r="C8" s="7"/>
      <c r="D8" s="7"/>
      <c r="E8" s="7"/>
      <c r="F8" s="7"/>
      <c r="G8" s="7"/>
    </row>
    <row r="9" spans="1:7" x14ac:dyDescent="0.3">
      <c r="A9" s="5" t="s">
        <v>32</v>
      </c>
      <c r="B9" s="7"/>
      <c r="C9" s="7"/>
      <c r="D9" s="7"/>
      <c r="E9" s="7"/>
      <c r="F9" s="7"/>
      <c r="G9" s="7"/>
    </row>
    <row r="10" spans="1:7" x14ac:dyDescent="0.3">
      <c r="A10" s="5" t="s">
        <v>33</v>
      </c>
      <c r="B10" s="7"/>
      <c r="C10" s="7"/>
      <c r="D10" s="7"/>
      <c r="E10" s="7"/>
      <c r="F10" s="7"/>
      <c r="G10" s="7"/>
    </row>
    <row r="11" spans="1:7" x14ac:dyDescent="0.3">
      <c r="A11" s="3" t="s">
        <v>38</v>
      </c>
      <c r="B11" s="4">
        <f t="shared" ref="B11:G11" si="1">SUM(B12:B18)</f>
        <v>0</v>
      </c>
      <c r="C11" s="4">
        <f t="shared" si="1"/>
        <v>0</v>
      </c>
      <c r="D11" s="4">
        <f t="shared" si="1"/>
        <v>0</v>
      </c>
      <c r="E11" s="4">
        <f t="shared" si="1"/>
        <v>0</v>
      </c>
      <c r="F11" s="4">
        <f t="shared" si="1"/>
        <v>0</v>
      </c>
      <c r="G11" s="4">
        <f t="shared" si="1"/>
        <v>0</v>
      </c>
    </row>
    <row r="12" spans="1:7" x14ac:dyDescent="0.3">
      <c r="A12" s="5" t="s">
        <v>27</v>
      </c>
      <c r="B12" s="7"/>
      <c r="C12" s="7"/>
      <c r="D12" s="7"/>
      <c r="E12" s="7"/>
      <c r="F12" s="7"/>
      <c r="G12" s="7"/>
    </row>
    <row r="13" spans="1:7" x14ac:dyDescent="0.3">
      <c r="A13" s="5" t="s">
        <v>28</v>
      </c>
      <c r="B13" s="7"/>
      <c r="C13" s="7"/>
      <c r="D13" s="7"/>
      <c r="E13" s="7"/>
      <c r="F13" s="7"/>
      <c r="G13" s="7"/>
    </row>
    <row r="14" spans="1:7" x14ac:dyDescent="0.3">
      <c r="A14" s="5" t="s">
        <v>29</v>
      </c>
      <c r="B14" s="7"/>
      <c r="C14" s="7"/>
      <c r="D14" s="7"/>
      <c r="E14" s="7"/>
      <c r="F14" s="7"/>
      <c r="G14" s="7"/>
    </row>
    <row r="15" spans="1:7" x14ac:dyDescent="0.3">
      <c r="A15" s="5" t="s">
        <v>30</v>
      </c>
      <c r="B15" s="7"/>
      <c r="C15" s="7"/>
      <c r="D15" s="7"/>
      <c r="E15" s="7"/>
      <c r="F15" s="7"/>
      <c r="G15" s="7"/>
    </row>
    <row r="16" spans="1:7" x14ac:dyDescent="0.3">
      <c r="A16" s="5" t="s">
        <v>31</v>
      </c>
      <c r="B16" s="7"/>
      <c r="C16" s="7"/>
      <c r="D16" s="7"/>
      <c r="E16" s="7"/>
      <c r="F16" s="7"/>
      <c r="G16" s="7"/>
    </row>
    <row r="17" spans="1:7" x14ac:dyDescent="0.3">
      <c r="A17" s="5" t="s">
        <v>32</v>
      </c>
      <c r="B17" s="7"/>
      <c r="C17" s="7"/>
      <c r="D17" s="7"/>
      <c r="E17" s="7"/>
      <c r="F17" s="7"/>
      <c r="G17" s="7"/>
    </row>
    <row r="18" spans="1:7" x14ac:dyDescent="0.3">
      <c r="A18" s="5" t="s">
        <v>33</v>
      </c>
      <c r="B18" s="7"/>
      <c r="C18" s="7"/>
      <c r="D18" s="7"/>
      <c r="E18" s="7"/>
      <c r="F18" s="7"/>
      <c r="G18" s="7"/>
    </row>
    <row r="19" spans="1:7" x14ac:dyDescent="0.3">
      <c r="A19" s="3" t="s">
        <v>39</v>
      </c>
      <c r="B19" s="4">
        <f t="shared" ref="B19:G19" si="2">SUM(B20:B26)</f>
        <v>0</v>
      </c>
      <c r="C19" s="4">
        <f t="shared" si="2"/>
        <v>0</v>
      </c>
      <c r="D19" s="4">
        <f t="shared" si="2"/>
        <v>0</v>
      </c>
      <c r="E19" s="4">
        <f t="shared" si="2"/>
        <v>0</v>
      </c>
      <c r="F19" s="4">
        <f t="shared" si="2"/>
        <v>0</v>
      </c>
      <c r="G19" s="4">
        <f t="shared" si="2"/>
        <v>0</v>
      </c>
    </row>
    <row r="20" spans="1:7" x14ac:dyDescent="0.3">
      <c r="A20" s="5" t="s">
        <v>27</v>
      </c>
      <c r="B20" s="7"/>
      <c r="C20" s="7"/>
      <c r="D20" s="7"/>
      <c r="E20" s="7"/>
      <c r="F20" s="7"/>
      <c r="G20" s="7"/>
    </row>
    <row r="21" spans="1:7" x14ac:dyDescent="0.3">
      <c r="A21" s="5" t="s">
        <v>28</v>
      </c>
      <c r="B21" s="7"/>
      <c r="C21" s="7"/>
      <c r="D21" s="7"/>
      <c r="E21" s="7"/>
      <c r="F21" s="7"/>
      <c r="G21" s="7"/>
    </row>
    <row r="22" spans="1:7" x14ac:dyDescent="0.3">
      <c r="A22" s="5" t="s">
        <v>29</v>
      </c>
      <c r="B22" s="7"/>
      <c r="C22" s="7"/>
      <c r="D22" s="7"/>
      <c r="E22" s="7"/>
      <c r="F22" s="7"/>
      <c r="G22" s="7"/>
    </row>
    <row r="23" spans="1:7" x14ac:dyDescent="0.3">
      <c r="A23" s="5" t="s">
        <v>30</v>
      </c>
      <c r="B23" s="7"/>
      <c r="C23" s="7"/>
      <c r="D23" s="7"/>
      <c r="E23" s="7"/>
      <c r="F23" s="7"/>
      <c r="G23" s="7"/>
    </row>
    <row r="24" spans="1:7" x14ac:dyDescent="0.3">
      <c r="A24" s="5" t="s">
        <v>31</v>
      </c>
      <c r="B24" s="7"/>
      <c r="C24" s="7"/>
      <c r="D24" s="7"/>
      <c r="E24" s="7"/>
      <c r="F24" s="7"/>
      <c r="G24" s="7"/>
    </row>
    <row r="25" spans="1:7" x14ac:dyDescent="0.3">
      <c r="A25" s="5" t="s">
        <v>32</v>
      </c>
      <c r="B25" s="7"/>
      <c r="C25" s="7"/>
      <c r="D25" s="7"/>
      <c r="E25" s="7"/>
      <c r="F25" s="7"/>
      <c r="G25" s="7"/>
    </row>
    <row r="26" spans="1:7" x14ac:dyDescent="0.3">
      <c r="A26" s="5" t="s">
        <v>33</v>
      </c>
      <c r="B26" s="7"/>
      <c r="C26" s="7"/>
      <c r="D26" s="7"/>
      <c r="E26" s="7"/>
      <c r="F26" s="7"/>
      <c r="G26" s="7"/>
    </row>
    <row r="27" spans="1:7" x14ac:dyDescent="0.3">
      <c r="A27" s="3" t="s">
        <v>40</v>
      </c>
      <c r="B27" s="4">
        <f t="shared" ref="B27:G27" si="3">SUM(B28:B34)</f>
        <v>0</v>
      </c>
      <c r="C27" s="4">
        <f t="shared" si="3"/>
        <v>0</v>
      </c>
      <c r="D27" s="4">
        <f t="shared" si="3"/>
        <v>0</v>
      </c>
      <c r="E27" s="4">
        <f t="shared" si="3"/>
        <v>0</v>
      </c>
      <c r="F27" s="4">
        <f t="shared" si="3"/>
        <v>0</v>
      </c>
      <c r="G27" s="4">
        <f t="shared" si="3"/>
        <v>0</v>
      </c>
    </row>
    <row r="28" spans="1:7" x14ac:dyDescent="0.3">
      <c r="A28" s="5" t="s">
        <v>27</v>
      </c>
      <c r="B28" s="7"/>
      <c r="C28" s="7"/>
      <c r="D28" s="7"/>
      <c r="E28" s="7"/>
      <c r="F28" s="7"/>
      <c r="G28" s="7"/>
    </row>
    <row r="29" spans="1:7" x14ac:dyDescent="0.3">
      <c r="A29" s="5" t="s">
        <v>28</v>
      </c>
      <c r="B29" s="7"/>
      <c r="C29" s="7"/>
      <c r="D29" s="7"/>
      <c r="E29" s="7"/>
      <c r="F29" s="7"/>
      <c r="G29" s="7"/>
    </row>
    <row r="30" spans="1:7" x14ac:dyDescent="0.3">
      <c r="A30" s="5" t="s">
        <v>29</v>
      </c>
      <c r="B30" s="7"/>
      <c r="C30" s="7"/>
      <c r="D30" s="7"/>
      <c r="E30" s="7"/>
      <c r="F30" s="7"/>
      <c r="G30" s="7"/>
    </row>
    <row r="31" spans="1:7" x14ac:dyDescent="0.3">
      <c r="A31" s="5" t="s">
        <v>30</v>
      </c>
      <c r="B31" s="7"/>
      <c r="C31" s="7"/>
      <c r="D31" s="7"/>
      <c r="E31" s="7"/>
      <c r="F31" s="7"/>
      <c r="G31" s="7"/>
    </row>
    <row r="32" spans="1:7" x14ac:dyDescent="0.3">
      <c r="A32" s="5" t="s">
        <v>31</v>
      </c>
      <c r="B32" s="7"/>
      <c r="C32" s="7"/>
      <c r="D32" s="7"/>
      <c r="E32" s="7"/>
      <c r="F32" s="7"/>
      <c r="G32" s="7"/>
    </row>
    <row r="33" spans="1:7" x14ac:dyDescent="0.3">
      <c r="A33" s="5" t="s">
        <v>32</v>
      </c>
      <c r="B33" s="7"/>
      <c r="C33" s="7"/>
      <c r="D33" s="7"/>
      <c r="E33" s="7"/>
      <c r="F33" s="7"/>
      <c r="G33" s="7"/>
    </row>
    <row r="34" spans="1:7" x14ac:dyDescent="0.3">
      <c r="A34" s="5" t="s">
        <v>33</v>
      </c>
      <c r="B34" s="7"/>
      <c r="C34" s="7"/>
      <c r="D34" s="7"/>
      <c r="E34" s="7"/>
      <c r="F34" s="7"/>
      <c r="G34" s="7"/>
    </row>
    <row r="35" spans="1:7" x14ac:dyDescent="0.3">
      <c r="A35" s="3" t="s">
        <v>34</v>
      </c>
      <c r="B35" s="4">
        <f t="shared" ref="B35:G35" si="4">SUM(B36:B42)</f>
        <v>0</v>
      </c>
      <c r="C35" s="4">
        <f t="shared" si="4"/>
        <v>0</v>
      </c>
      <c r="D35" s="4">
        <f t="shared" si="4"/>
        <v>0</v>
      </c>
      <c r="E35" s="4">
        <f t="shared" si="4"/>
        <v>0</v>
      </c>
      <c r="F35" s="4">
        <f t="shared" si="4"/>
        <v>0</v>
      </c>
      <c r="G35" s="4">
        <f t="shared" si="4"/>
        <v>0</v>
      </c>
    </row>
    <row r="36" spans="1:7" x14ac:dyDescent="0.3">
      <c r="A36" s="5" t="s">
        <v>27</v>
      </c>
      <c r="B36" s="7"/>
      <c r="C36" s="7"/>
      <c r="D36" s="7"/>
      <c r="E36" s="7"/>
      <c r="F36" s="7"/>
      <c r="G36" s="7"/>
    </row>
    <row r="37" spans="1:7" x14ac:dyDescent="0.3">
      <c r="A37" s="5" t="s">
        <v>28</v>
      </c>
      <c r="B37" s="9"/>
      <c r="C37" s="9"/>
      <c r="D37" s="9"/>
      <c r="E37" s="9"/>
      <c r="F37" s="9"/>
      <c r="G37" s="9"/>
    </row>
    <row r="38" spans="1:7" x14ac:dyDescent="0.3">
      <c r="A38" s="5" t="s">
        <v>29</v>
      </c>
      <c r="B38" s="9"/>
      <c r="C38" s="9"/>
      <c r="D38" s="9"/>
      <c r="E38" s="7"/>
      <c r="F38" s="7"/>
      <c r="G38" s="7"/>
    </row>
    <row r="39" spans="1:7" x14ac:dyDescent="0.3">
      <c r="A39" s="5" t="s">
        <v>30</v>
      </c>
      <c r="B39" s="7"/>
      <c r="C39" s="7"/>
      <c r="D39" s="7"/>
      <c r="E39" s="7"/>
      <c r="F39" s="7"/>
      <c r="G39" s="7"/>
    </row>
    <row r="40" spans="1:7" x14ac:dyDescent="0.3">
      <c r="A40" s="5" t="s">
        <v>31</v>
      </c>
      <c r="B40" s="7"/>
      <c r="C40" s="7"/>
      <c r="D40" s="7"/>
      <c r="E40" s="7"/>
      <c r="F40" s="7"/>
      <c r="G40" s="7"/>
    </row>
    <row r="41" spans="1:7" x14ac:dyDescent="0.3">
      <c r="A41" s="5" t="s">
        <v>32</v>
      </c>
      <c r="B41" s="7"/>
      <c r="C41" s="7"/>
      <c r="D41" s="7"/>
      <c r="E41" s="7"/>
      <c r="F41" s="7"/>
      <c r="G41" s="7"/>
    </row>
    <row r="42" spans="1:7" x14ac:dyDescent="0.3">
      <c r="A42" s="5" t="s">
        <v>33</v>
      </c>
      <c r="B42" s="7"/>
      <c r="C42" s="7"/>
      <c r="D42" s="7"/>
      <c r="E42" s="7"/>
      <c r="F42" s="7"/>
      <c r="G42" s="7"/>
    </row>
    <row r="43" spans="1:7" x14ac:dyDescent="0.3">
      <c r="A43" s="3" t="s">
        <v>43</v>
      </c>
      <c r="B43" s="4">
        <f t="shared" ref="B43:G43" si="5">SUM(B44:B50)</f>
        <v>0</v>
      </c>
      <c r="C43" s="4">
        <f t="shared" si="5"/>
        <v>0</v>
      </c>
      <c r="D43" s="4">
        <f t="shared" si="5"/>
        <v>0</v>
      </c>
      <c r="E43" s="4">
        <f t="shared" si="5"/>
        <v>0</v>
      </c>
      <c r="F43" s="4">
        <f t="shared" si="5"/>
        <v>0</v>
      </c>
      <c r="G43" s="4">
        <f t="shared" si="5"/>
        <v>0</v>
      </c>
    </row>
    <row r="44" spans="1:7" x14ac:dyDescent="0.3">
      <c r="A44" s="5" t="s">
        <v>27</v>
      </c>
      <c r="B44" s="7">
        <f>B4-B12-B20-B28-B36-$B$2*B4</f>
        <v>0</v>
      </c>
      <c r="C44" s="7">
        <f>C4-C12-C20-C28-C36-$C$2*C4</f>
        <v>0</v>
      </c>
      <c r="D44" s="7">
        <f>D4-D12-D20-D28-D36-$D$2*D4</f>
        <v>0</v>
      </c>
      <c r="E44" s="7">
        <f>E4-E12-E20-E28-E36-$E$2*E4</f>
        <v>0</v>
      </c>
      <c r="F44" s="7">
        <f>F4-F12-F20-F28-F36-$F$2*F4</f>
        <v>0</v>
      </c>
      <c r="G44" s="7">
        <f>G4-G12-G20-G28-G36-$G$2*G4</f>
        <v>0</v>
      </c>
    </row>
    <row r="45" spans="1:7" x14ac:dyDescent="0.3">
      <c r="A45" s="5" t="s">
        <v>28</v>
      </c>
      <c r="B45" s="7">
        <f t="shared" ref="B45:B50" si="6">B5-B13-B21-B29-B37-$B$2*B5</f>
        <v>0</v>
      </c>
      <c r="C45" s="7">
        <f t="shared" ref="C45:C50" si="7">C5-C13-C21-C29-C37-$C$2*C5</f>
        <v>0</v>
      </c>
      <c r="D45" s="7">
        <f t="shared" ref="D45:D50" si="8">D5-D13-D21-D29-D37-$D$2*D5</f>
        <v>0</v>
      </c>
      <c r="E45" s="7">
        <f t="shared" ref="E45:E50" si="9">E5-E13-E21-E29-E37-$E$2*E5</f>
        <v>0</v>
      </c>
      <c r="F45" s="7">
        <f t="shared" ref="F45:F50" si="10">F5-F13-F21-F29-F37-$F$2*F5</f>
        <v>0</v>
      </c>
      <c r="G45" s="7">
        <f t="shared" ref="G45:G50" si="11">G5-G13-G21-G29-G37-$G$2*G5</f>
        <v>0</v>
      </c>
    </row>
    <row r="46" spans="1:7" x14ac:dyDescent="0.3">
      <c r="A46" s="5" t="s">
        <v>29</v>
      </c>
      <c r="B46" s="7">
        <f t="shared" si="6"/>
        <v>0</v>
      </c>
      <c r="C46" s="7">
        <f t="shared" si="7"/>
        <v>0</v>
      </c>
      <c r="D46" s="7">
        <f t="shared" si="8"/>
        <v>0</v>
      </c>
      <c r="E46" s="7">
        <f t="shared" si="9"/>
        <v>0</v>
      </c>
      <c r="F46" s="7">
        <f t="shared" si="10"/>
        <v>0</v>
      </c>
      <c r="G46" s="7">
        <f t="shared" si="11"/>
        <v>0</v>
      </c>
    </row>
    <row r="47" spans="1:7" x14ac:dyDescent="0.3">
      <c r="A47" s="5" t="s">
        <v>30</v>
      </c>
      <c r="B47" s="7">
        <f t="shared" si="6"/>
        <v>0</v>
      </c>
      <c r="C47" s="7">
        <f t="shared" si="7"/>
        <v>0</v>
      </c>
      <c r="D47" s="7">
        <f t="shared" si="8"/>
        <v>0</v>
      </c>
      <c r="E47" s="7">
        <f t="shared" si="9"/>
        <v>0</v>
      </c>
      <c r="F47" s="7">
        <f t="shared" si="10"/>
        <v>0</v>
      </c>
      <c r="G47" s="7">
        <f t="shared" si="11"/>
        <v>0</v>
      </c>
    </row>
    <row r="48" spans="1:7" x14ac:dyDescent="0.3">
      <c r="A48" s="5" t="s">
        <v>31</v>
      </c>
      <c r="B48" s="7">
        <f t="shared" si="6"/>
        <v>0</v>
      </c>
      <c r="C48" s="7">
        <f t="shared" si="7"/>
        <v>0</v>
      </c>
      <c r="D48" s="7">
        <f t="shared" si="8"/>
        <v>0</v>
      </c>
      <c r="E48" s="7">
        <f t="shared" si="9"/>
        <v>0</v>
      </c>
      <c r="F48" s="7">
        <f t="shared" si="10"/>
        <v>0</v>
      </c>
      <c r="G48" s="7">
        <f t="shared" si="11"/>
        <v>0</v>
      </c>
    </row>
    <row r="49" spans="1:7" x14ac:dyDescent="0.3">
      <c r="A49" s="5" t="s">
        <v>32</v>
      </c>
      <c r="B49" s="7">
        <f t="shared" si="6"/>
        <v>0</v>
      </c>
      <c r="C49" s="7">
        <f t="shared" si="7"/>
        <v>0</v>
      </c>
      <c r="D49" s="7">
        <f t="shared" si="8"/>
        <v>0</v>
      </c>
      <c r="E49" s="7">
        <f t="shared" si="9"/>
        <v>0</v>
      </c>
      <c r="F49" s="7">
        <f t="shared" si="10"/>
        <v>0</v>
      </c>
      <c r="G49" s="7">
        <f t="shared" si="11"/>
        <v>0</v>
      </c>
    </row>
    <row r="50" spans="1:7" x14ac:dyDescent="0.3">
      <c r="A50" s="5" t="s">
        <v>33</v>
      </c>
      <c r="B50" s="7">
        <f t="shared" si="6"/>
        <v>0</v>
      </c>
      <c r="C50" s="7">
        <f t="shared" si="7"/>
        <v>0</v>
      </c>
      <c r="D50" s="7">
        <f t="shared" si="8"/>
        <v>0</v>
      </c>
      <c r="E50" s="7">
        <f t="shared" si="9"/>
        <v>0</v>
      </c>
      <c r="F50" s="7">
        <f t="shared" si="10"/>
        <v>0</v>
      </c>
      <c r="G50" s="7">
        <f t="shared" si="11"/>
        <v>0</v>
      </c>
    </row>
    <row r="51" spans="1:7" x14ac:dyDescent="0.3">
      <c r="A51" s="3" t="s">
        <v>41</v>
      </c>
      <c r="B51" s="10"/>
      <c r="C51" s="10"/>
      <c r="D51" s="10"/>
      <c r="E51" s="10"/>
      <c r="F51" s="10"/>
      <c r="G51" s="10"/>
    </row>
    <row r="52" spans="1:7" x14ac:dyDescent="0.3">
      <c r="A52" s="5" t="s">
        <v>27</v>
      </c>
      <c r="B52" s="11" t="e">
        <f t="shared" ref="B52:G52" si="12">B44/B4</f>
        <v>#DIV/0!</v>
      </c>
      <c r="C52" s="11" t="e">
        <f t="shared" si="12"/>
        <v>#DIV/0!</v>
      </c>
      <c r="D52" s="11" t="e">
        <f t="shared" si="12"/>
        <v>#DIV/0!</v>
      </c>
      <c r="E52" s="11" t="e">
        <f t="shared" si="12"/>
        <v>#DIV/0!</v>
      </c>
      <c r="F52" s="11" t="e">
        <f t="shared" si="12"/>
        <v>#DIV/0!</v>
      </c>
      <c r="G52" s="11" t="e">
        <f t="shared" si="12"/>
        <v>#DIV/0!</v>
      </c>
    </row>
    <row r="53" spans="1:7" x14ac:dyDescent="0.3">
      <c r="A53" s="5" t="s">
        <v>28</v>
      </c>
      <c r="B53" s="11" t="e">
        <f t="shared" ref="B53:G53" si="13">B45/B5</f>
        <v>#DIV/0!</v>
      </c>
      <c r="C53" s="11" t="e">
        <f t="shared" si="13"/>
        <v>#DIV/0!</v>
      </c>
      <c r="D53" s="11" t="e">
        <f t="shared" si="13"/>
        <v>#DIV/0!</v>
      </c>
      <c r="E53" s="11" t="e">
        <f t="shared" si="13"/>
        <v>#DIV/0!</v>
      </c>
      <c r="F53" s="11" t="e">
        <f t="shared" si="13"/>
        <v>#DIV/0!</v>
      </c>
      <c r="G53" s="11" t="e">
        <f t="shared" si="13"/>
        <v>#DIV/0!</v>
      </c>
    </row>
    <row r="54" spans="1:7" x14ac:dyDescent="0.3">
      <c r="A54" s="5" t="s">
        <v>29</v>
      </c>
      <c r="B54" s="11" t="e">
        <f t="shared" ref="B54:G54" si="14">B46/B6</f>
        <v>#DIV/0!</v>
      </c>
      <c r="C54" s="11" t="e">
        <f t="shared" si="14"/>
        <v>#DIV/0!</v>
      </c>
      <c r="D54" s="11" t="e">
        <f t="shared" si="14"/>
        <v>#DIV/0!</v>
      </c>
      <c r="E54" s="11" t="e">
        <f t="shared" si="14"/>
        <v>#DIV/0!</v>
      </c>
      <c r="F54" s="11" t="e">
        <f t="shared" si="14"/>
        <v>#DIV/0!</v>
      </c>
      <c r="G54" s="11" t="e">
        <f t="shared" si="14"/>
        <v>#DIV/0!</v>
      </c>
    </row>
    <row r="55" spans="1:7" x14ac:dyDescent="0.3">
      <c r="A55" s="5" t="s">
        <v>30</v>
      </c>
      <c r="B55" s="11" t="e">
        <f t="shared" ref="B55:G55" si="15">B47/B7</f>
        <v>#DIV/0!</v>
      </c>
      <c r="C55" s="11" t="e">
        <f t="shared" si="15"/>
        <v>#DIV/0!</v>
      </c>
      <c r="D55" s="11" t="e">
        <f t="shared" si="15"/>
        <v>#DIV/0!</v>
      </c>
      <c r="E55" s="11" t="e">
        <f t="shared" si="15"/>
        <v>#DIV/0!</v>
      </c>
      <c r="F55" s="11" t="e">
        <f t="shared" si="15"/>
        <v>#DIV/0!</v>
      </c>
      <c r="G55" s="11" t="e">
        <f t="shared" si="15"/>
        <v>#DIV/0!</v>
      </c>
    </row>
    <row r="56" spans="1:7" x14ac:dyDescent="0.3">
      <c r="A56" s="5" t="s">
        <v>31</v>
      </c>
      <c r="B56" s="11" t="e">
        <f t="shared" ref="B56:G56" si="16">B48/B8</f>
        <v>#DIV/0!</v>
      </c>
      <c r="C56" s="11" t="e">
        <f t="shared" si="16"/>
        <v>#DIV/0!</v>
      </c>
      <c r="D56" s="11" t="e">
        <f t="shared" si="16"/>
        <v>#DIV/0!</v>
      </c>
      <c r="E56" s="11" t="e">
        <f t="shared" si="16"/>
        <v>#DIV/0!</v>
      </c>
      <c r="F56" s="11" t="e">
        <f t="shared" si="16"/>
        <v>#DIV/0!</v>
      </c>
      <c r="G56" s="11" t="e">
        <f t="shared" si="16"/>
        <v>#DIV/0!</v>
      </c>
    </row>
    <row r="57" spans="1:7" x14ac:dyDescent="0.3">
      <c r="A57" s="5" t="s">
        <v>32</v>
      </c>
      <c r="B57" s="11" t="e">
        <f t="shared" ref="B57:G57" si="17">B49/B9</f>
        <v>#DIV/0!</v>
      </c>
      <c r="C57" s="11" t="e">
        <f t="shared" si="17"/>
        <v>#DIV/0!</v>
      </c>
      <c r="D57" s="11" t="e">
        <f t="shared" si="17"/>
        <v>#DIV/0!</v>
      </c>
      <c r="E57" s="11" t="e">
        <f t="shared" si="17"/>
        <v>#DIV/0!</v>
      </c>
      <c r="F57" s="11" t="e">
        <f t="shared" si="17"/>
        <v>#DIV/0!</v>
      </c>
      <c r="G57" s="11" t="e">
        <f t="shared" si="17"/>
        <v>#DIV/0!</v>
      </c>
    </row>
    <row r="58" spans="1:7" x14ac:dyDescent="0.3">
      <c r="A58" s="5" t="s">
        <v>33</v>
      </c>
      <c r="B58" s="11" t="e">
        <f t="shared" ref="B58:G58" si="18">B50/B10</f>
        <v>#DIV/0!</v>
      </c>
      <c r="C58" s="11" t="e">
        <f t="shared" si="18"/>
        <v>#DIV/0!</v>
      </c>
      <c r="D58" s="11" t="e">
        <f t="shared" si="18"/>
        <v>#DIV/0!</v>
      </c>
      <c r="E58" s="11" t="e">
        <f t="shared" si="18"/>
        <v>#DIV/0!</v>
      </c>
      <c r="F58" s="11" t="e">
        <f t="shared" si="18"/>
        <v>#DIV/0!</v>
      </c>
      <c r="G58" s="11" t="e">
        <f t="shared" si="18"/>
        <v>#DIV/0!</v>
      </c>
    </row>
    <row r="59" spans="1:7" x14ac:dyDescent="0.3">
      <c r="A59" s="3" t="s">
        <v>36</v>
      </c>
      <c r="B59" s="10"/>
      <c r="C59" s="10"/>
      <c r="D59" s="10"/>
      <c r="E59" s="10"/>
      <c r="F59" s="10"/>
      <c r="G59" s="10"/>
    </row>
    <row r="60" spans="1:7" x14ac:dyDescent="0.3">
      <c r="A60" s="5" t="s">
        <v>27</v>
      </c>
      <c r="B60" s="11" t="e">
        <f t="shared" ref="B60:G66" si="19">(B20+B12+B36)/B4</f>
        <v>#DIV/0!</v>
      </c>
      <c r="C60" s="11" t="e">
        <f t="shared" si="19"/>
        <v>#DIV/0!</v>
      </c>
      <c r="D60" s="11" t="e">
        <f t="shared" si="19"/>
        <v>#DIV/0!</v>
      </c>
      <c r="E60" s="11" t="e">
        <f t="shared" si="19"/>
        <v>#DIV/0!</v>
      </c>
      <c r="F60" s="11" t="e">
        <f t="shared" si="19"/>
        <v>#DIV/0!</v>
      </c>
      <c r="G60" s="11" t="e">
        <f t="shared" si="19"/>
        <v>#DIV/0!</v>
      </c>
    </row>
    <row r="61" spans="1:7" x14ac:dyDescent="0.3">
      <c r="A61" s="5" t="s">
        <v>28</v>
      </c>
      <c r="B61" s="11" t="e">
        <f t="shared" si="19"/>
        <v>#DIV/0!</v>
      </c>
      <c r="C61" s="11" t="e">
        <f t="shared" si="19"/>
        <v>#DIV/0!</v>
      </c>
      <c r="D61" s="11" t="e">
        <f t="shared" si="19"/>
        <v>#DIV/0!</v>
      </c>
      <c r="E61" s="11" t="e">
        <f t="shared" si="19"/>
        <v>#DIV/0!</v>
      </c>
      <c r="F61" s="11" t="e">
        <f t="shared" si="19"/>
        <v>#DIV/0!</v>
      </c>
      <c r="G61" s="11" t="e">
        <f t="shared" si="19"/>
        <v>#DIV/0!</v>
      </c>
    </row>
    <row r="62" spans="1:7" x14ac:dyDescent="0.3">
      <c r="A62" s="5" t="s">
        <v>29</v>
      </c>
      <c r="B62" s="11" t="e">
        <f t="shared" si="19"/>
        <v>#DIV/0!</v>
      </c>
      <c r="C62" s="11" t="e">
        <f t="shared" si="19"/>
        <v>#DIV/0!</v>
      </c>
      <c r="D62" s="11" t="e">
        <f t="shared" si="19"/>
        <v>#DIV/0!</v>
      </c>
      <c r="E62" s="11" t="e">
        <f t="shared" si="19"/>
        <v>#DIV/0!</v>
      </c>
      <c r="F62" s="11" t="e">
        <f t="shared" si="19"/>
        <v>#DIV/0!</v>
      </c>
      <c r="G62" s="11" t="e">
        <f t="shared" si="19"/>
        <v>#DIV/0!</v>
      </c>
    </row>
    <row r="63" spans="1:7" x14ac:dyDescent="0.3">
      <c r="A63" s="5" t="s">
        <v>30</v>
      </c>
      <c r="B63" s="11" t="e">
        <f t="shared" si="19"/>
        <v>#DIV/0!</v>
      </c>
      <c r="C63" s="11" t="e">
        <f t="shared" si="19"/>
        <v>#DIV/0!</v>
      </c>
      <c r="D63" s="11" t="e">
        <f t="shared" si="19"/>
        <v>#DIV/0!</v>
      </c>
      <c r="E63" s="11" t="e">
        <f t="shared" si="19"/>
        <v>#DIV/0!</v>
      </c>
      <c r="F63" s="11" t="e">
        <f t="shared" si="19"/>
        <v>#DIV/0!</v>
      </c>
      <c r="G63" s="11" t="e">
        <f t="shared" si="19"/>
        <v>#DIV/0!</v>
      </c>
    </row>
    <row r="64" spans="1:7" x14ac:dyDescent="0.3">
      <c r="A64" s="5" t="s">
        <v>31</v>
      </c>
      <c r="B64" s="11" t="e">
        <f t="shared" si="19"/>
        <v>#DIV/0!</v>
      </c>
      <c r="C64" s="11" t="e">
        <f t="shared" si="19"/>
        <v>#DIV/0!</v>
      </c>
      <c r="D64" s="11" t="e">
        <f t="shared" si="19"/>
        <v>#DIV/0!</v>
      </c>
      <c r="E64" s="11" t="e">
        <f t="shared" si="19"/>
        <v>#DIV/0!</v>
      </c>
      <c r="F64" s="11" t="e">
        <f t="shared" si="19"/>
        <v>#DIV/0!</v>
      </c>
      <c r="G64" s="11" t="e">
        <f t="shared" si="19"/>
        <v>#DIV/0!</v>
      </c>
    </row>
    <row r="65" spans="1:10" x14ac:dyDescent="0.3">
      <c r="A65" s="5" t="s">
        <v>32</v>
      </c>
      <c r="B65" s="11" t="e">
        <f t="shared" si="19"/>
        <v>#DIV/0!</v>
      </c>
      <c r="C65" s="11" t="e">
        <f t="shared" si="19"/>
        <v>#DIV/0!</v>
      </c>
      <c r="D65" s="11" t="e">
        <f t="shared" si="19"/>
        <v>#DIV/0!</v>
      </c>
      <c r="E65" s="11" t="e">
        <f t="shared" si="19"/>
        <v>#DIV/0!</v>
      </c>
      <c r="F65" s="11" t="e">
        <f t="shared" si="19"/>
        <v>#DIV/0!</v>
      </c>
      <c r="G65" s="11" t="e">
        <f t="shared" si="19"/>
        <v>#DIV/0!</v>
      </c>
    </row>
    <row r="66" spans="1:10" x14ac:dyDescent="0.3">
      <c r="A66" s="5" t="s">
        <v>33</v>
      </c>
      <c r="B66" s="11" t="e">
        <f t="shared" si="19"/>
        <v>#DIV/0!</v>
      </c>
      <c r="C66" s="11" t="e">
        <f t="shared" si="19"/>
        <v>#DIV/0!</v>
      </c>
      <c r="D66" s="11" t="e">
        <f t="shared" si="19"/>
        <v>#DIV/0!</v>
      </c>
      <c r="E66" s="11" t="e">
        <f t="shared" si="19"/>
        <v>#DIV/0!</v>
      </c>
      <c r="F66" s="11" t="e">
        <f t="shared" si="19"/>
        <v>#DIV/0!</v>
      </c>
      <c r="G66" s="11" t="e">
        <f t="shared" si="19"/>
        <v>#DIV/0!</v>
      </c>
    </row>
    <row r="67" spans="1:10" ht="15" thickBot="1" x14ac:dyDescent="0.35">
      <c r="A67" s="12"/>
      <c r="B67" s="12"/>
      <c r="C67" s="12"/>
      <c r="D67" s="12"/>
      <c r="E67" s="12"/>
      <c r="F67" s="12"/>
      <c r="G67" s="12"/>
    </row>
    <row r="68" spans="1:10" s="15" customFormat="1" x14ac:dyDescent="0.3">
      <c r="A68" s="13" t="s">
        <v>0</v>
      </c>
      <c r="B68" s="14">
        <f t="shared" ref="B68" si="20">B3</f>
        <v>0</v>
      </c>
      <c r="C68" s="14">
        <f t="shared" ref="C68:G68" si="21">C3</f>
        <v>0</v>
      </c>
      <c r="D68" s="14">
        <f t="shared" si="21"/>
        <v>0</v>
      </c>
      <c r="E68" s="14">
        <f t="shared" si="21"/>
        <v>0</v>
      </c>
      <c r="F68" s="14">
        <f t="shared" si="21"/>
        <v>0</v>
      </c>
      <c r="G68" s="14">
        <f t="shared" si="21"/>
        <v>0</v>
      </c>
    </row>
    <row r="69" spans="1:10" s="15" customFormat="1" x14ac:dyDescent="0.3">
      <c r="A69" s="16" t="s">
        <v>2</v>
      </c>
      <c r="B69" s="17">
        <v>0</v>
      </c>
      <c r="C69" s="17">
        <v>1</v>
      </c>
      <c r="D69" s="17">
        <v>2</v>
      </c>
      <c r="E69" s="17">
        <v>3</v>
      </c>
      <c r="F69" s="17">
        <v>4</v>
      </c>
      <c r="G69" s="17">
        <v>5</v>
      </c>
      <c r="I69" s="18"/>
      <c r="J69" s="18"/>
    </row>
    <row r="70" spans="1:10" s="15" customFormat="1" x14ac:dyDescent="0.3">
      <c r="A70" s="16" t="s">
        <v>3</v>
      </c>
      <c r="B70" s="19">
        <f t="shared" ref="B70" si="22">B68-B69</f>
        <v>0</v>
      </c>
      <c r="C70" s="19">
        <f t="shared" ref="C70:G70" si="23">C68-C69</f>
        <v>-1</v>
      </c>
      <c r="D70" s="19">
        <f t="shared" si="23"/>
        <v>-2</v>
      </c>
      <c r="E70" s="19">
        <f t="shared" si="23"/>
        <v>-3</v>
      </c>
      <c r="F70" s="19">
        <f t="shared" si="23"/>
        <v>-4</v>
      </c>
      <c r="G70" s="19">
        <f t="shared" si="23"/>
        <v>-5</v>
      </c>
      <c r="I70" s="18"/>
      <c r="J70" s="18"/>
    </row>
    <row r="71" spans="1:10" x14ac:dyDescent="0.3">
      <c r="A71" s="20" t="s">
        <v>1</v>
      </c>
      <c r="B71" s="17">
        <f>B11+B19</f>
        <v>0</v>
      </c>
      <c r="C71" s="17">
        <f t="shared" ref="C71:G71" si="24">C11+C19</f>
        <v>0</v>
      </c>
      <c r="D71" s="17">
        <f t="shared" si="24"/>
        <v>0</v>
      </c>
      <c r="E71" s="17">
        <f t="shared" si="24"/>
        <v>0</v>
      </c>
      <c r="F71" s="17">
        <f t="shared" si="24"/>
        <v>0</v>
      </c>
      <c r="G71" s="17">
        <f t="shared" si="24"/>
        <v>0</v>
      </c>
      <c r="I71" s="21"/>
      <c r="J71" s="21"/>
    </row>
    <row r="72" spans="1:10" x14ac:dyDescent="0.3">
      <c r="A72" s="20" t="s">
        <v>4</v>
      </c>
      <c r="B72" s="23">
        <f t="shared" ref="B72" si="25">B27</f>
        <v>0</v>
      </c>
      <c r="C72" s="23">
        <f t="shared" ref="C72:G72" si="26">C27</f>
        <v>0</v>
      </c>
      <c r="D72" s="23">
        <f t="shared" si="26"/>
        <v>0</v>
      </c>
      <c r="E72" s="23">
        <f t="shared" si="26"/>
        <v>0</v>
      </c>
      <c r="F72" s="23">
        <f t="shared" si="26"/>
        <v>0</v>
      </c>
      <c r="G72" s="23">
        <f t="shared" si="26"/>
        <v>0</v>
      </c>
      <c r="I72" s="21"/>
    </row>
    <row r="73" spans="1:10" x14ac:dyDescent="0.3">
      <c r="A73" s="20" t="s">
        <v>42</v>
      </c>
      <c r="B73" s="24">
        <f>B68*B2</f>
        <v>0</v>
      </c>
      <c r="C73" s="24">
        <f t="shared" ref="C73:G73" si="27">C68*C2</f>
        <v>0</v>
      </c>
      <c r="D73" s="24">
        <f t="shared" si="27"/>
        <v>0</v>
      </c>
      <c r="E73" s="24">
        <f t="shared" si="27"/>
        <v>0</v>
      </c>
      <c r="F73" s="24">
        <f t="shared" si="27"/>
        <v>0</v>
      </c>
      <c r="G73" s="24">
        <f t="shared" si="27"/>
        <v>0</v>
      </c>
      <c r="I73" s="21"/>
    </row>
    <row r="74" spans="1:10" x14ac:dyDescent="0.3">
      <c r="A74" s="20" t="s">
        <v>5</v>
      </c>
      <c r="B74" s="17" t="e">
        <f>B69-(B68-B72-B71-B68*B2)*B69/B68</f>
        <v>#DIV/0!</v>
      </c>
      <c r="C74" s="17" t="e">
        <f t="shared" ref="C74:G74" si="28">C69-(C68-C72-C71-C68*C2)*C69/C68</f>
        <v>#DIV/0!</v>
      </c>
      <c r="D74" s="17" t="e">
        <f t="shared" si="28"/>
        <v>#DIV/0!</v>
      </c>
      <c r="E74" s="17" t="e">
        <f t="shared" si="28"/>
        <v>#DIV/0!</v>
      </c>
      <c r="F74" s="17" t="e">
        <f t="shared" si="28"/>
        <v>#DIV/0!</v>
      </c>
      <c r="G74" s="17" t="e">
        <f t="shared" si="28"/>
        <v>#DIV/0!</v>
      </c>
      <c r="I74" s="21"/>
      <c r="J74" s="21"/>
    </row>
    <row r="75" spans="1:10" x14ac:dyDescent="0.3">
      <c r="A75" s="20" t="s">
        <v>6</v>
      </c>
      <c r="B75" s="17" t="e">
        <f>B70-B71-B72-B73+B74</f>
        <v>#DIV/0!</v>
      </c>
      <c r="C75" s="17" t="e">
        <f t="shared" ref="C75:G75" si="29">C70-C71-C72-C73+C74</f>
        <v>#DIV/0!</v>
      </c>
      <c r="D75" s="17" t="e">
        <f t="shared" si="29"/>
        <v>#DIV/0!</v>
      </c>
      <c r="E75" s="17" t="e">
        <f t="shared" si="29"/>
        <v>#DIV/0!</v>
      </c>
      <c r="F75" s="17" t="e">
        <f t="shared" si="29"/>
        <v>#DIV/0!</v>
      </c>
      <c r="G75" s="17" t="e">
        <f t="shared" si="29"/>
        <v>#DIV/0!</v>
      </c>
      <c r="I75" s="21"/>
    </row>
    <row r="76" spans="1:10" x14ac:dyDescent="0.3">
      <c r="A76" s="16" t="s">
        <v>7</v>
      </c>
      <c r="B76" s="22" t="e">
        <f>(B75+B36)/B70</f>
        <v>#DIV/0!</v>
      </c>
      <c r="C76" s="22" t="e">
        <f t="shared" ref="C76:G76" si="30">(C75+C36)/C70</f>
        <v>#DIV/0!</v>
      </c>
      <c r="D76" s="22" t="e">
        <f t="shared" si="30"/>
        <v>#DIV/0!</v>
      </c>
      <c r="E76" s="22" t="e">
        <f t="shared" si="30"/>
        <v>#DIV/0!</v>
      </c>
      <c r="F76" s="22" t="e">
        <f t="shared" si="30"/>
        <v>#DIV/0!</v>
      </c>
      <c r="G76" s="22" t="e">
        <f t="shared" si="30"/>
        <v>#DIV/0!</v>
      </c>
      <c r="I76" s="21"/>
    </row>
    <row r="77" spans="1:10" s="15" customFormat="1" x14ac:dyDescent="0.3">
      <c r="A77" s="16" t="s">
        <v>44</v>
      </c>
      <c r="B77" s="25" t="e">
        <f t="shared" ref="B77" si="31">B75/B70</f>
        <v>#DIV/0!</v>
      </c>
      <c r="C77" s="25" t="e">
        <f t="shared" ref="C77:G77" si="32">C75/C70</f>
        <v>#DIV/0!</v>
      </c>
      <c r="D77" s="25" t="e">
        <f t="shared" si="32"/>
        <v>#DIV/0!</v>
      </c>
      <c r="E77" s="25" t="e">
        <f t="shared" si="32"/>
        <v>#DIV/0!</v>
      </c>
      <c r="F77" s="25" t="e">
        <f t="shared" si="32"/>
        <v>#DIV/0!</v>
      </c>
      <c r="G77" s="25" t="e">
        <f t="shared" si="32"/>
        <v>#DIV/0!</v>
      </c>
      <c r="I77" s="18"/>
    </row>
    <row r="78" spans="1:10" x14ac:dyDescent="0.3">
      <c r="A78" s="20" t="s">
        <v>8</v>
      </c>
      <c r="B78" s="17">
        <f t="shared" ref="B78" si="33">B106</f>
        <v>0</v>
      </c>
      <c r="C78" s="17">
        <f t="shared" ref="C78:G78" si="34">C106</f>
        <v>0</v>
      </c>
      <c r="D78" s="17">
        <f t="shared" si="34"/>
        <v>0</v>
      </c>
      <c r="E78" s="17">
        <f t="shared" si="34"/>
        <v>0</v>
      </c>
      <c r="F78" s="17">
        <f t="shared" si="34"/>
        <v>0</v>
      </c>
      <c r="G78" s="17">
        <f t="shared" si="34"/>
        <v>0</v>
      </c>
      <c r="H78" s="17"/>
    </row>
    <row r="79" spans="1:10" x14ac:dyDescent="0.3">
      <c r="A79" s="16" t="s">
        <v>9</v>
      </c>
      <c r="B79" s="19" t="e">
        <f t="shared" ref="B79" si="35">B75-B78</f>
        <v>#DIV/0!</v>
      </c>
      <c r="C79" s="19" t="e">
        <f t="shared" ref="C79:G79" si="36">C75-C78</f>
        <v>#DIV/0!</v>
      </c>
      <c r="D79" s="19" t="e">
        <f t="shared" si="36"/>
        <v>#DIV/0!</v>
      </c>
      <c r="E79" s="19" t="e">
        <f t="shared" si="36"/>
        <v>#DIV/0!</v>
      </c>
      <c r="F79" s="19" t="e">
        <f t="shared" si="36"/>
        <v>#DIV/0!</v>
      </c>
      <c r="G79" s="19" t="e">
        <f t="shared" si="36"/>
        <v>#DIV/0!</v>
      </c>
    </row>
    <row r="80" spans="1:10" s="15" customFormat="1" x14ac:dyDescent="0.3">
      <c r="A80" s="16" t="s">
        <v>10</v>
      </c>
      <c r="B80" s="25" t="e">
        <f t="shared" ref="B80" si="37">B79/B68</f>
        <v>#DIV/0!</v>
      </c>
      <c r="C80" s="25" t="e">
        <f t="shared" ref="C80:G80" si="38">C79/C68</f>
        <v>#DIV/0!</v>
      </c>
      <c r="D80" s="25" t="e">
        <f t="shared" si="38"/>
        <v>#DIV/0!</v>
      </c>
      <c r="E80" s="25" t="e">
        <f t="shared" si="38"/>
        <v>#DIV/0!</v>
      </c>
      <c r="F80" s="25" t="e">
        <f t="shared" si="38"/>
        <v>#DIV/0!</v>
      </c>
      <c r="G80" s="25" t="e">
        <f t="shared" si="38"/>
        <v>#DIV/0!</v>
      </c>
    </row>
    <row r="81" spans="1:7" x14ac:dyDescent="0.3">
      <c r="A81" s="20" t="s">
        <v>11</v>
      </c>
      <c r="B81" s="24"/>
      <c r="C81" s="24"/>
      <c r="D81" s="24"/>
      <c r="E81" s="24"/>
      <c r="F81" s="24"/>
      <c r="G81" s="24"/>
    </row>
    <row r="82" spans="1:7" s="28" customFormat="1" x14ac:dyDescent="0.3">
      <c r="A82" s="26" t="s">
        <v>12</v>
      </c>
      <c r="B82" s="27" t="e">
        <f t="shared" ref="B82" si="39">B79-B81</f>
        <v>#DIV/0!</v>
      </c>
      <c r="C82" s="27" t="e">
        <f t="shared" ref="C82:G82" si="40">C79-C81</f>
        <v>#DIV/0!</v>
      </c>
      <c r="D82" s="27" t="e">
        <f t="shared" si="40"/>
        <v>#DIV/0!</v>
      </c>
      <c r="E82" s="27" t="e">
        <f t="shared" si="40"/>
        <v>#DIV/0!</v>
      </c>
      <c r="F82" s="27" t="e">
        <f t="shared" si="40"/>
        <v>#DIV/0!</v>
      </c>
      <c r="G82" s="27" t="e">
        <f t="shared" si="40"/>
        <v>#DIV/0!</v>
      </c>
    </row>
    <row r="83" spans="1:7" s="15" customFormat="1" x14ac:dyDescent="0.3">
      <c r="A83" s="16" t="s">
        <v>13</v>
      </c>
      <c r="B83" s="25" t="e">
        <f t="shared" ref="B83" si="41">B82/B68</f>
        <v>#DIV/0!</v>
      </c>
      <c r="C83" s="25" t="e">
        <f t="shared" ref="C83:G83" si="42">C82/C68</f>
        <v>#DIV/0!</v>
      </c>
      <c r="D83" s="25" t="e">
        <f t="shared" si="42"/>
        <v>#DIV/0!</v>
      </c>
      <c r="E83" s="25" t="e">
        <f t="shared" si="42"/>
        <v>#DIV/0!</v>
      </c>
      <c r="F83" s="25" t="e">
        <f t="shared" si="42"/>
        <v>#DIV/0!</v>
      </c>
      <c r="G83" s="25" t="e">
        <f t="shared" si="42"/>
        <v>#DIV/0!</v>
      </c>
    </row>
    <row r="84" spans="1:7" s="15" customFormat="1" x14ac:dyDescent="0.3">
      <c r="A84" s="29" t="s">
        <v>14</v>
      </c>
      <c r="B84" s="30" t="e">
        <f>B69/B68</f>
        <v>#DIV/0!</v>
      </c>
      <c r="C84" s="30" t="e">
        <f t="shared" ref="C84:G84" si="43">C69/C68</f>
        <v>#DIV/0!</v>
      </c>
      <c r="D84" s="30" t="e">
        <f t="shared" si="43"/>
        <v>#DIV/0!</v>
      </c>
      <c r="E84" s="30" t="e">
        <f t="shared" si="43"/>
        <v>#DIV/0!</v>
      </c>
      <c r="F84" s="30" t="e">
        <f t="shared" si="43"/>
        <v>#DIV/0!</v>
      </c>
      <c r="G84" s="30" t="e">
        <f t="shared" si="43"/>
        <v>#DIV/0!</v>
      </c>
    </row>
    <row r="85" spans="1:7" s="15" customFormat="1" ht="15" thickBot="1" x14ac:dyDescent="0.35">
      <c r="A85" s="31" t="s">
        <v>15</v>
      </c>
      <c r="B85" s="32" t="e">
        <f>B78/B77</f>
        <v>#DIV/0!</v>
      </c>
      <c r="C85" s="32" t="e">
        <f t="shared" ref="C85:G85" si="44">C78/C77</f>
        <v>#DIV/0!</v>
      </c>
      <c r="D85" s="32" t="e">
        <f t="shared" si="44"/>
        <v>#DIV/0!</v>
      </c>
      <c r="E85" s="32" t="e">
        <f t="shared" si="44"/>
        <v>#DIV/0!</v>
      </c>
      <c r="F85" s="32" t="e">
        <f t="shared" si="44"/>
        <v>#DIV/0!</v>
      </c>
      <c r="G85" s="32" t="e">
        <f t="shared" si="44"/>
        <v>#DIV/0!</v>
      </c>
    </row>
    <row r="86" spans="1:7" x14ac:dyDescent="0.3">
      <c r="A86" s="33"/>
      <c r="B86" s="34"/>
      <c r="C86" s="34"/>
      <c r="D86" s="34"/>
      <c r="E86" s="34"/>
      <c r="F86" s="34"/>
      <c r="G86" s="34"/>
    </row>
    <row r="87" spans="1:7" x14ac:dyDescent="0.3">
      <c r="A87" s="1" t="s">
        <v>16</v>
      </c>
      <c r="B87" s="2">
        <v>45870</v>
      </c>
      <c r="C87" s="2">
        <v>45901</v>
      </c>
      <c r="D87" s="2">
        <v>45931</v>
      </c>
      <c r="E87" s="2">
        <v>45962</v>
      </c>
      <c r="F87" s="2">
        <v>45992</v>
      </c>
      <c r="G87" s="2">
        <v>46023</v>
      </c>
    </row>
    <row r="88" spans="1:7" x14ac:dyDescent="0.3">
      <c r="A88" s="5" t="s">
        <v>17</v>
      </c>
      <c r="B88" s="7"/>
      <c r="C88" s="7"/>
      <c r="D88" s="7"/>
      <c r="E88" s="7"/>
      <c r="F88" s="7"/>
      <c r="G88" s="7"/>
    </row>
    <row r="89" spans="1:7" x14ac:dyDescent="0.3">
      <c r="A89" s="5" t="s">
        <v>18</v>
      </c>
      <c r="B89" s="7"/>
      <c r="C89" s="7"/>
      <c r="D89" s="7"/>
      <c r="E89" s="7"/>
      <c r="F89" s="7"/>
      <c r="G89" s="7"/>
    </row>
    <row r="90" spans="1:7" x14ac:dyDescent="0.3">
      <c r="A90" s="5" t="s">
        <v>23</v>
      </c>
      <c r="B90" s="7"/>
      <c r="C90" s="7"/>
      <c r="D90" s="7"/>
      <c r="E90" s="7"/>
      <c r="F90" s="7"/>
      <c r="G90" s="7"/>
    </row>
    <row r="91" spans="1:7" x14ac:dyDescent="0.3">
      <c r="A91" s="5" t="s">
        <v>45</v>
      </c>
      <c r="B91" s="7"/>
      <c r="C91" s="7"/>
      <c r="D91" s="7"/>
      <c r="E91" s="8"/>
      <c r="F91" s="7"/>
      <c r="G91" s="7"/>
    </row>
    <row r="92" spans="1:7" x14ac:dyDescent="0.3">
      <c r="A92" s="5" t="s">
        <v>46</v>
      </c>
      <c r="B92" s="35"/>
      <c r="C92" s="35"/>
      <c r="D92" s="35"/>
      <c r="E92" s="35"/>
      <c r="F92" s="35"/>
      <c r="G92" s="35"/>
    </row>
    <row r="93" spans="1:7" x14ac:dyDescent="0.3">
      <c r="A93" s="5" t="s">
        <v>47</v>
      </c>
      <c r="B93" s="7"/>
      <c r="C93" s="7"/>
      <c r="D93" s="7"/>
      <c r="E93" s="8"/>
      <c r="F93" s="7"/>
      <c r="G93" s="7"/>
    </row>
    <row r="94" spans="1:7" x14ac:dyDescent="0.3">
      <c r="A94" s="5" t="s">
        <v>48</v>
      </c>
      <c r="B94" s="7"/>
      <c r="C94" s="7"/>
      <c r="D94" s="7"/>
      <c r="E94" s="7"/>
      <c r="F94" s="7"/>
      <c r="G94" s="7"/>
    </row>
    <row r="95" spans="1:7" x14ac:dyDescent="0.3">
      <c r="A95" s="5" t="s">
        <v>49</v>
      </c>
      <c r="B95" s="7"/>
      <c r="C95" s="36"/>
      <c r="D95" s="36"/>
      <c r="E95" s="8"/>
      <c r="F95" s="8"/>
      <c r="G95" s="8"/>
    </row>
    <row r="96" spans="1:7" x14ac:dyDescent="0.3">
      <c r="A96" s="38" t="s">
        <v>50</v>
      </c>
      <c r="B96" s="7"/>
      <c r="C96" s="9"/>
      <c r="D96" s="36"/>
      <c r="E96" s="8"/>
      <c r="F96" s="8"/>
      <c r="G96" s="8"/>
    </row>
    <row r="97" spans="1:7" x14ac:dyDescent="0.3">
      <c r="A97" s="38" t="s">
        <v>25</v>
      </c>
      <c r="B97" s="7"/>
      <c r="C97" s="9"/>
      <c r="D97" s="36"/>
      <c r="E97" s="8"/>
      <c r="F97" s="8"/>
      <c r="G97" s="8"/>
    </row>
    <row r="98" spans="1:7" x14ac:dyDescent="0.3">
      <c r="A98" s="5" t="s">
        <v>19</v>
      </c>
      <c r="B98" s="7"/>
      <c r="C98" s="36"/>
      <c r="D98" s="36"/>
      <c r="E98" s="8"/>
      <c r="F98" s="7"/>
      <c r="G98" s="7"/>
    </row>
    <row r="99" spans="1:7" x14ac:dyDescent="0.3">
      <c r="A99" s="5" t="s">
        <v>51</v>
      </c>
      <c r="B99" s="7"/>
      <c r="C99" s="7"/>
      <c r="D99" s="7"/>
      <c r="E99" s="8"/>
      <c r="F99" s="7"/>
      <c r="G99" s="7"/>
    </row>
    <row r="100" spans="1:7" x14ac:dyDescent="0.3">
      <c r="A100" s="5" t="s">
        <v>20</v>
      </c>
      <c r="B100" s="35"/>
      <c r="C100" s="35"/>
      <c r="D100" s="35"/>
      <c r="E100" s="37"/>
      <c r="F100" s="35"/>
      <c r="G100" s="35"/>
    </row>
    <row r="101" spans="1:7" x14ac:dyDescent="0.3">
      <c r="A101" s="5" t="s">
        <v>21</v>
      </c>
      <c r="B101" s="35"/>
      <c r="C101" s="35"/>
      <c r="D101" s="35"/>
      <c r="E101" s="37"/>
      <c r="F101" s="35"/>
      <c r="G101" s="35"/>
    </row>
    <row r="102" spans="1:7" x14ac:dyDescent="0.3">
      <c r="A102" s="5" t="s">
        <v>24</v>
      </c>
      <c r="B102" s="9"/>
      <c r="C102" s="9"/>
      <c r="D102" s="9"/>
      <c r="E102" s="8"/>
      <c r="F102" s="7"/>
      <c r="G102" s="7"/>
    </row>
    <row r="103" spans="1:7" x14ac:dyDescent="0.3">
      <c r="A103" s="5" t="s">
        <v>53</v>
      </c>
      <c r="B103" s="9"/>
      <c r="C103" s="9"/>
      <c r="D103" s="9"/>
      <c r="E103" s="8"/>
      <c r="F103" s="7"/>
      <c r="G103" s="7"/>
    </row>
    <row r="104" spans="1:7" x14ac:dyDescent="0.3">
      <c r="A104" s="5" t="s">
        <v>54</v>
      </c>
      <c r="B104" s="9"/>
      <c r="C104" s="9"/>
      <c r="D104" s="9"/>
      <c r="E104" s="8"/>
      <c r="F104" s="7"/>
      <c r="G104" s="7"/>
    </row>
    <row r="105" spans="1:7" x14ac:dyDescent="0.3">
      <c r="A105" s="5" t="s">
        <v>22</v>
      </c>
      <c r="B105" s="35"/>
      <c r="C105" s="35"/>
      <c r="D105" s="35"/>
      <c r="E105" s="37"/>
      <c r="F105" s="35"/>
      <c r="G105" s="35"/>
    </row>
    <row r="106" spans="1:7" x14ac:dyDescent="0.3">
      <c r="A106" s="38" t="s">
        <v>26</v>
      </c>
      <c r="B106" s="39">
        <f>SUM(B88:B105)</f>
        <v>0</v>
      </c>
      <c r="C106" s="39">
        <f t="shared" ref="C106:G106" si="45">SUM(C88:C105)</f>
        <v>0</v>
      </c>
      <c r="D106" s="39">
        <f t="shared" si="45"/>
        <v>0</v>
      </c>
      <c r="E106" s="39">
        <f t="shared" si="45"/>
        <v>0</v>
      </c>
      <c r="F106" s="39">
        <f t="shared" si="45"/>
        <v>0</v>
      </c>
      <c r="G106" s="39">
        <f t="shared" si="45"/>
        <v>0</v>
      </c>
    </row>
    <row r="107" spans="1:7" x14ac:dyDescent="0.3">
      <c r="B107" s="34"/>
      <c r="C107" s="34"/>
      <c r="D107" s="34"/>
      <c r="E107" s="34"/>
      <c r="F107" s="34"/>
      <c r="G107" s="34"/>
    </row>
  </sheetData>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1D42-F9FB-4B58-980E-8B6D4E12A770}">
  <dimension ref="A1:K25"/>
  <sheetViews>
    <sheetView workbookViewId="0">
      <selection activeCell="E3" sqref="E3:H4"/>
    </sheetView>
  </sheetViews>
  <sheetFormatPr defaultRowHeight="14.4" x14ac:dyDescent="0.3"/>
  <cols>
    <col min="2" max="2" width="34.5546875" customWidth="1"/>
    <col min="4" max="11" width="8.88671875" style="34"/>
  </cols>
  <sheetData>
    <row r="1" spans="1:11" x14ac:dyDescent="0.3">
      <c r="A1" s="98" t="s">
        <v>58</v>
      </c>
      <c r="B1" s="98"/>
      <c r="C1" s="98"/>
      <c r="D1" s="98" t="s">
        <v>57</v>
      </c>
      <c r="E1" s="98"/>
      <c r="F1" s="98"/>
      <c r="G1" s="98"/>
      <c r="H1" s="98"/>
      <c r="I1" s="98"/>
      <c r="J1" s="98"/>
      <c r="K1" s="98"/>
    </row>
    <row r="2" spans="1:11" x14ac:dyDescent="0.3">
      <c r="A2" s="43" t="s">
        <v>55</v>
      </c>
      <c r="B2" s="43" t="s">
        <v>59</v>
      </c>
      <c r="C2" s="43" t="s">
        <v>56</v>
      </c>
      <c r="D2" s="42">
        <v>46054</v>
      </c>
      <c r="E2" s="42">
        <v>46082</v>
      </c>
      <c r="F2" s="42">
        <v>46113</v>
      </c>
      <c r="G2" s="42">
        <v>46143</v>
      </c>
      <c r="H2" s="42">
        <v>46174</v>
      </c>
      <c r="I2" s="42">
        <v>46204</v>
      </c>
      <c r="J2" s="42">
        <v>46235</v>
      </c>
      <c r="K2" s="42">
        <v>46266</v>
      </c>
    </row>
    <row r="3" spans="1:11" x14ac:dyDescent="0.3">
      <c r="A3" s="44">
        <v>46065</v>
      </c>
      <c r="B3" s="5" t="s">
        <v>92</v>
      </c>
      <c r="C3" s="45">
        <v>5000</v>
      </c>
      <c r="D3" s="7">
        <v>1000</v>
      </c>
      <c r="E3" s="7">
        <v>1000</v>
      </c>
      <c r="F3" s="7">
        <v>1000</v>
      </c>
      <c r="G3" s="7">
        <v>1000</v>
      </c>
      <c r="H3" s="7">
        <v>1000</v>
      </c>
      <c r="I3" s="7"/>
      <c r="J3" s="7"/>
      <c r="K3" s="7"/>
    </row>
    <row r="4" spans="1:11" x14ac:dyDescent="0.3">
      <c r="A4" s="44">
        <v>46093</v>
      </c>
      <c r="B4" s="5" t="s">
        <v>93</v>
      </c>
      <c r="C4" s="45">
        <v>1000</v>
      </c>
      <c r="D4" s="7"/>
      <c r="E4" s="7">
        <v>100</v>
      </c>
      <c r="F4" s="7">
        <v>100</v>
      </c>
      <c r="G4" s="7">
        <v>100</v>
      </c>
      <c r="H4" s="7">
        <v>100</v>
      </c>
      <c r="I4" s="7"/>
      <c r="J4" s="7"/>
      <c r="K4" s="7"/>
    </row>
    <row r="5" spans="1:11" x14ac:dyDescent="0.3">
      <c r="A5" s="5"/>
      <c r="B5" s="5"/>
      <c r="C5" s="45"/>
      <c r="D5" s="7"/>
      <c r="E5" s="7"/>
      <c r="F5" s="7"/>
      <c r="G5" s="7"/>
      <c r="H5" s="7"/>
      <c r="I5" s="7"/>
      <c r="J5" s="7"/>
      <c r="K5" s="7"/>
    </row>
    <row r="6" spans="1:11" x14ac:dyDescent="0.3">
      <c r="A6" s="5"/>
      <c r="B6" s="5"/>
      <c r="C6" s="45"/>
      <c r="D6" s="7"/>
      <c r="E6" s="7"/>
      <c r="F6" s="7"/>
      <c r="G6" s="7"/>
      <c r="H6" s="7"/>
      <c r="I6" s="7"/>
      <c r="J6" s="7"/>
      <c r="K6" s="7"/>
    </row>
    <row r="7" spans="1:11" x14ac:dyDescent="0.3">
      <c r="A7" s="5"/>
      <c r="B7" s="5"/>
      <c r="C7" s="45"/>
      <c r="D7" s="7"/>
      <c r="E7" s="7"/>
      <c r="F7" s="7"/>
      <c r="G7" s="7"/>
      <c r="H7" s="7"/>
      <c r="I7" s="7"/>
      <c r="J7" s="7"/>
      <c r="K7" s="7"/>
    </row>
    <row r="8" spans="1:11" x14ac:dyDescent="0.3">
      <c r="A8" s="5"/>
      <c r="B8" s="5"/>
      <c r="C8" s="45"/>
      <c r="D8" s="7"/>
      <c r="E8" s="7"/>
      <c r="F8" s="7"/>
      <c r="G8" s="7"/>
      <c r="H8" s="7"/>
      <c r="I8" s="7"/>
      <c r="J8" s="7"/>
      <c r="K8" s="7"/>
    </row>
    <row r="9" spans="1:11" x14ac:dyDescent="0.3">
      <c r="A9" s="5"/>
      <c r="B9" s="5"/>
      <c r="C9" s="45"/>
      <c r="D9" s="7"/>
      <c r="E9" s="7"/>
      <c r="F9" s="7"/>
      <c r="G9" s="7"/>
      <c r="H9" s="7"/>
      <c r="I9" s="7"/>
      <c r="J9" s="7"/>
      <c r="K9" s="7"/>
    </row>
    <row r="10" spans="1:11" x14ac:dyDescent="0.3">
      <c r="A10" s="5"/>
      <c r="B10" s="5"/>
      <c r="C10" s="45"/>
      <c r="D10" s="7"/>
      <c r="E10" s="7"/>
      <c r="F10" s="7"/>
      <c r="G10" s="7"/>
      <c r="H10" s="7"/>
      <c r="I10" s="7"/>
      <c r="J10" s="7"/>
      <c r="K10" s="7"/>
    </row>
    <row r="11" spans="1:11" x14ac:dyDescent="0.3">
      <c r="A11" s="5"/>
      <c r="B11" s="5"/>
      <c r="C11" s="45"/>
      <c r="D11" s="7"/>
      <c r="E11" s="7"/>
      <c r="F11" s="7"/>
      <c r="G11" s="7"/>
      <c r="H11" s="7"/>
      <c r="I11" s="7"/>
      <c r="J11" s="7"/>
      <c r="K11" s="7"/>
    </row>
    <row r="12" spans="1:11" x14ac:dyDescent="0.3">
      <c r="A12" s="5"/>
      <c r="B12" s="5"/>
      <c r="C12" s="45"/>
      <c r="D12" s="7"/>
      <c r="E12" s="7"/>
      <c r="F12" s="7"/>
      <c r="G12" s="7"/>
      <c r="H12" s="7"/>
      <c r="I12" s="7"/>
      <c r="J12" s="7"/>
      <c r="K12" s="7"/>
    </row>
    <row r="13" spans="1:11" x14ac:dyDescent="0.3">
      <c r="A13" s="5"/>
      <c r="B13" s="5"/>
      <c r="C13" s="45"/>
      <c r="D13" s="7"/>
      <c r="E13" s="7"/>
      <c r="F13" s="7"/>
      <c r="G13" s="7"/>
      <c r="H13" s="7"/>
      <c r="I13" s="7"/>
      <c r="J13" s="7"/>
      <c r="K13" s="7"/>
    </row>
    <row r="14" spans="1:11" x14ac:dyDescent="0.3">
      <c r="A14" s="5"/>
      <c r="B14" s="5"/>
      <c r="C14" s="45"/>
      <c r="D14" s="7"/>
      <c r="E14" s="7"/>
      <c r="F14" s="7"/>
      <c r="G14" s="7"/>
      <c r="H14" s="7"/>
      <c r="I14" s="7"/>
      <c r="J14" s="7"/>
      <c r="K14" s="7"/>
    </row>
    <row r="15" spans="1:11" x14ac:dyDescent="0.3">
      <c r="A15" s="5"/>
      <c r="B15" s="5"/>
      <c r="C15" s="45"/>
      <c r="D15" s="7"/>
      <c r="E15" s="7"/>
      <c r="F15" s="7"/>
      <c r="G15" s="7"/>
      <c r="H15" s="7"/>
      <c r="I15" s="7"/>
      <c r="J15" s="7"/>
      <c r="K15" s="7"/>
    </row>
    <row r="16" spans="1:11" x14ac:dyDescent="0.3">
      <c r="A16" s="5"/>
      <c r="B16" s="5"/>
      <c r="C16" s="45"/>
      <c r="D16" s="7"/>
      <c r="E16" s="7"/>
      <c r="F16" s="7"/>
      <c r="G16" s="7"/>
      <c r="H16" s="7"/>
      <c r="I16" s="7"/>
      <c r="J16" s="7"/>
      <c r="K16" s="7"/>
    </row>
    <row r="17" spans="1:11" x14ac:dyDescent="0.3">
      <c r="A17" s="5"/>
      <c r="B17" s="5"/>
      <c r="C17" s="45"/>
      <c r="D17" s="7"/>
      <c r="E17" s="7"/>
      <c r="F17" s="7"/>
      <c r="G17" s="7"/>
      <c r="H17" s="7"/>
      <c r="I17" s="7"/>
      <c r="J17" s="7"/>
      <c r="K17" s="7"/>
    </row>
    <row r="18" spans="1:11" x14ac:dyDescent="0.3">
      <c r="A18" s="5"/>
      <c r="B18" s="5"/>
      <c r="C18" s="45"/>
      <c r="D18" s="7"/>
      <c r="E18" s="7"/>
      <c r="F18" s="7"/>
      <c r="G18" s="7"/>
      <c r="H18" s="7"/>
      <c r="I18" s="7"/>
      <c r="J18" s="7"/>
      <c r="K18" s="7"/>
    </row>
    <row r="19" spans="1:11" x14ac:dyDescent="0.3">
      <c r="A19" s="5"/>
      <c r="B19" s="5"/>
      <c r="C19" s="45"/>
      <c r="D19" s="7"/>
      <c r="E19" s="7"/>
      <c r="F19" s="7"/>
      <c r="G19" s="7"/>
      <c r="H19" s="7"/>
      <c r="I19" s="7"/>
      <c r="J19" s="7"/>
      <c r="K19" s="7"/>
    </row>
    <row r="20" spans="1:11" x14ac:dyDescent="0.3">
      <c r="A20" s="5"/>
      <c r="B20" s="5"/>
      <c r="C20" s="45"/>
      <c r="D20" s="7"/>
      <c r="E20" s="7"/>
      <c r="F20" s="7"/>
      <c r="G20" s="7"/>
      <c r="H20" s="7"/>
      <c r="I20" s="7"/>
      <c r="J20" s="7"/>
      <c r="K20" s="7"/>
    </row>
    <row r="21" spans="1:11" x14ac:dyDescent="0.3">
      <c r="A21" s="5"/>
      <c r="B21" s="5"/>
      <c r="C21" s="45"/>
      <c r="D21" s="7"/>
      <c r="E21" s="7"/>
      <c r="F21" s="7"/>
      <c r="G21" s="7"/>
      <c r="H21" s="7"/>
      <c r="I21" s="7"/>
      <c r="J21" s="7"/>
      <c r="K21" s="7"/>
    </row>
    <row r="22" spans="1:11" x14ac:dyDescent="0.3">
      <c r="A22" s="5"/>
      <c r="B22" s="5"/>
      <c r="C22" s="45"/>
      <c r="D22" s="7"/>
      <c r="E22" s="7"/>
      <c r="F22" s="7"/>
      <c r="G22" s="7"/>
      <c r="H22" s="7"/>
      <c r="I22" s="7"/>
      <c r="J22" s="7"/>
      <c r="K22" s="7"/>
    </row>
    <row r="23" spans="1:11" x14ac:dyDescent="0.3">
      <c r="A23" s="5"/>
      <c r="B23" s="5"/>
      <c r="C23" s="45"/>
      <c r="D23" s="7"/>
      <c r="E23" s="7"/>
      <c r="F23" s="7"/>
      <c r="G23" s="7"/>
      <c r="H23" s="7"/>
      <c r="I23" s="7"/>
      <c r="J23" s="7"/>
      <c r="K23" s="7"/>
    </row>
    <row r="24" spans="1:11" x14ac:dyDescent="0.3">
      <c r="A24" s="5"/>
      <c r="B24" s="5"/>
      <c r="C24" s="45"/>
      <c r="D24" s="7"/>
      <c r="E24" s="7"/>
      <c r="F24" s="7"/>
      <c r="G24" s="7"/>
      <c r="H24" s="7"/>
      <c r="I24" s="7"/>
      <c r="J24" s="7"/>
      <c r="K24" s="7"/>
    </row>
    <row r="25" spans="1:11" x14ac:dyDescent="0.3">
      <c r="A25" s="5" t="s">
        <v>26</v>
      </c>
      <c r="B25" s="5"/>
      <c r="C25" s="45">
        <f>SUM(C3:C24)</f>
        <v>6000</v>
      </c>
      <c r="D25" s="45">
        <f t="shared" ref="D25:K25" si="0">SUM(D3:D24)</f>
        <v>1000</v>
      </c>
      <c r="E25" s="45">
        <f t="shared" si="0"/>
        <v>1100</v>
      </c>
      <c r="F25" s="45">
        <f t="shared" si="0"/>
        <v>1100</v>
      </c>
      <c r="G25" s="45">
        <f t="shared" si="0"/>
        <v>1100</v>
      </c>
      <c r="H25" s="45">
        <f t="shared" si="0"/>
        <v>1100</v>
      </c>
      <c r="I25" s="45">
        <f t="shared" si="0"/>
        <v>0</v>
      </c>
      <c r="J25" s="45">
        <f t="shared" si="0"/>
        <v>0</v>
      </c>
      <c r="K25" s="45">
        <f t="shared" si="0"/>
        <v>0</v>
      </c>
    </row>
  </sheetData>
  <mergeCells count="2">
    <mergeCell ref="D1:K1"/>
    <mergeCell ref="A1:C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9126-DFBD-459A-902B-C3929F6BB5BC}">
  <dimension ref="B1:K595"/>
  <sheetViews>
    <sheetView showGridLines="0" zoomScaleNormal="100" workbookViewId="0">
      <selection activeCell="G19" sqref="G19"/>
    </sheetView>
  </sheetViews>
  <sheetFormatPr defaultColWidth="9.109375" defaultRowHeight="13.2" x14ac:dyDescent="0.25"/>
  <cols>
    <col min="1" max="1" width="3.44140625" style="46" customWidth="1"/>
    <col min="2" max="2" width="4.109375" style="49" customWidth="1"/>
    <col min="3" max="3" width="11.5546875" style="49" customWidth="1"/>
    <col min="4" max="5" width="14.6640625" style="49" customWidth="1"/>
    <col min="6" max="7" width="13.33203125" style="49" customWidth="1"/>
    <col min="8" max="8" width="14.6640625" style="49" customWidth="1"/>
    <col min="9" max="9" width="3.88671875" style="46" customWidth="1"/>
    <col min="10" max="10" width="12.5546875" style="46" bestFit="1" customWidth="1"/>
    <col min="11" max="11" width="26.33203125" style="46" customWidth="1"/>
    <col min="12" max="12" width="82.5546875" style="46" customWidth="1"/>
    <col min="13" max="256" width="9.109375" style="46"/>
    <col min="257" max="257" width="3.44140625" style="46" customWidth="1"/>
    <col min="258" max="258" width="4.109375" style="46" customWidth="1"/>
    <col min="259" max="259" width="11.5546875" style="46" customWidth="1"/>
    <col min="260" max="261" width="14.6640625" style="46" customWidth="1"/>
    <col min="262" max="263" width="13.33203125" style="46" customWidth="1"/>
    <col min="264" max="264" width="14.6640625" style="46" customWidth="1"/>
    <col min="265" max="265" width="3.88671875" style="46" customWidth="1"/>
    <col min="266" max="266" width="12.5546875" style="46" bestFit="1" customWidth="1"/>
    <col min="267" max="267" width="26.33203125" style="46" customWidth="1"/>
    <col min="268" max="268" width="82.5546875" style="46" customWidth="1"/>
    <col min="269" max="512" width="9.109375" style="46"/>
    <col min="513" max="513" width="3.44140625" style="46" customWidth="1"/>
    <col min="514" max="514" width="4.109375" style="46" customWidth="1"/>
    <col min="515" max="515" width="11.5546875" style="46" customWidth="1"/>
    <col min="516" max="517" width="14.6640625" style="46" customWidth="1"/>
    <col min="518" max="519" width="13.33203125" style="46" customWidth="1"/>
    <col min="520" max="520" width="14.6640625" style="46" customWidth="1"/>
    <col min="521" max="521" width="3.88671875" style="46" customWidth="1"/>
    <col min="522" max="522" width="12.5546875" style="46" bestFit="1" customWidth="1"/>
    <col min="523" max="523" width="26.33203125" style="46" customWidth="1"/>
    <col min="524" max="524" width="82.5546875" style="46" customWidth="1"/>
    <col min="525" max="768" width="9.109375" style="46"/>
    <col min="769" max="769" width="3.44140625" style="46" customWidth="1"/>
    <col min="770" max="770" width="4.109375" style="46" customWidth="1"/>
    <col min="771" max="771" width="11.5546875" style="46" customWidth="1"/>
    <col min="772" max="773" width="14.6640625" style="46" customWidth="1"/>
    <col min="774" max="775" width="13.33203125" style="46" customWidth="1"/>
    <col min="776" max="776" width="14.6640625" style="46" customWidth="1"/>
    <col min="777" max="777" width="3.88671875" style="46" customWidth="1"/>
    <col min="778" max="778" width="12.5546875" style="46" bestFit="1" customWidth="1"/>
    <col min="779" max="779" width="26.33203125" style="46" customWidth="1"/>
    <col min="780" max="780" width="82.5546875" style="46" customWidth="1"/>
    <col min="781" max="1024" width="9.109375" style="46"/>
    <col min="1025" max="1025" width="3.44140625" style="46" customWidth="1"/>
    <col min="1026" max="1026" width="4.109375" style="46" customWidth="1"/>
    <col min="1027" max="1027" width="11.5546875" style="46" customWidth="1"/>
    <col min="1028" max="1029" width="14.6640625" style="46" customWidth="1"/>
    <col min="1030" max="1031" width="13.33203125" style="46" customWidth="1"/>
    <col min="1032" max="1032" width="14.6640625" style="46" customWidth="1"/>
    <col min="1033" max="1033" width="3.88671875" style="46" customWidth="1"/>
    <col min="1034" max="1034" width="12.5546875" style="46" bestFit="1" customWidth="1"/>
    <col min="1035" max="1035" width="26.33203125" style="46" customWidth="1"/>
    <col min="1036" max="1036" width="82.5546875" style="46" customWidth="1"/>
    <col min="1037" max="1280" width="9.109375" style="46"/>
    <col min="1281" max="1281" width="3.44140625" style="46" customWidth="1"/>
    <col min="1282" max="1282" width="4.109375" style="46" customWidth="1"/>
    <col min="1283" max="1283" width="11.5546875" style="46" customWidth="1"/>
    <col min="1284" max="1285" width="14.6640625" style="46" customWidth="1"/>
    <col min="1286" max="1287" width="13.33203125" style="46" customWidth="1"/>
    <col min="1288" max="1288" width="14.6640625" style="46" customWidth="1"/>
    <col min="1289" max="1289" width="3.88671875" style="46" customWidth="1"/>
    <col min="1290" max="1290" width="12.5546875" style="46" bestFit="1" customWidth="1"/>
    <col min="1291" max="1291" width="26.33203125" style="46" customWidth="1"/>
    <col min="1292" max="1292" width="82.5546875" style="46" customWidth="1"/>
    <col min="1293" max="1536" width="9.109375" style="46"/>
    <col min="1537" max="1537" width="3.44140625" style="46" customWidth="1"/>
    <col min="1538" max="1538" width="4.109375" style="46" customWidth="1"/>
    <col min="1539" max="1539" width="11.5546875" style="46" customWidth="1"/>
    <col min="1540" max="1541" width="14.6640625" style="46" customWidth="1"/>
    <col min="1542" max="1543" width="13.33203125" style="46" customWidth="1"/>
    <col min="1544" max="1544" width="14.6640625" style="46" customWidth="1"/>
    <col min="1545" max="1545" width="3.88671875" style="46" customWidth="1"/>
    <col min="1546" max="1546" width="12.5546875" style="46" bestFit="1" customWidth="1"/>
    <col min="1547" max="1547" width="26.33203125" style="46" customWidth="1"/>
    <col min="1548" max="1548" width="82.5546875" style="46" customWidth="1"/>
    <col min="1549" max="1792" width="9.109375" style="46"/>
    <col min="1793" max="1793" width="3.44140625" style="46" customWidth="1"/>
    <col min="1794" max="1794" width="4.109375" style="46" customWidth="1"/>
    <col min="1795" max="1795" width="11.5546875" style="46" customWidth="1"/>
    <col min="1796" max="1797" width="14.6640625" style="46" customWidth="1"/>
    <col min="1798" max="1799" width="13.33203125" style="46" customWidth="1"/>
    <col min="1800" max="1800" width="14.6640625" style="46" customWidth="1"/>
    <col min="1801" max="1801" width="3.88671875" style="46" customWidth="1"/>
    <col min="1802" max="1802" width="12.5546875" style="46" bestFit="1" customWidth="1"/>
    <col min="1803" max="1803" width="26.33203125" style="46" customWidth="1"/>
    <col min="1804" max="1804" width="82.5546875" style="46" customWidth="1"/>
    <col min="1805" max="2048" width="9.109375" style="46"/>
    <col min="2049" max="2049" width="3.44140625" style="46" customWidth="1"/>
    <col min="2050" max="2050" width="4.109375" style="46" customWidth="1"/>
    <col min="2051" max="2051" width="11.5546875" style="46" customWidth="1"/>
    <col min="2052" max="2053" width="14.6640625" style="46" customWidth="1"/>
    <col min="2054" max="2055" width="13.33203125" style="46" customWidth="1"/>
    <col min="2056" max="2056" width="14.6640625" style="46" customWidth="1"/>
    <col min="2057" max="2057" width="3.88671875" style="46" customWidth="1"/>
    <col min="2058" max="2058" width="12.5546875" style="46" bestFit="1" customWidth="1"/>
    <col min="2059" max="2059" width="26.33203125" style="46" customWidth="1"/>
    <col min="2060" max="2060" width="82.5546875" style="46" customWidth="1"/>
    <col min="2061" max="2304" width="9.109375" style="46"/>
    <col min="2305" max="2305" width="3.44140625" style="46" customWidth="1"/>
    <col min="2306" max="2306" width="4.109375" style="46" customWidth="1"/>
    <col min="2307" max="2307" width="11.5546875" style="46" customWidth="1"/>
    <col min="2308" max="2309" width="14.6640625" style="46" customWidth="1"/>
    <col min="2310" max="2311" width="13.33203125" style="46" customWidth="1"/>
    <col min="2312" max="2312" width="14.6640625" style="46" customWidth="1"/>
    <col min="2313" max="2313" width="3.88671875" style="46" customWidth="1"/>
    <col min="2314" max="2314" width="12.5546875" style="46" bestFit="1" customWidth="1"/>
    <col min="2315" max="2315" width="26.33203125" style="46" customWidth="1"/>
    <col min="2316" max="2316" width="82.5546875" style="46" customWidth="1"/>
    <col min="2317" max="2560" width="9.109375" style="46"/>
    <col min="2561" max="2561" width="3.44140625" style="46" customWidth="1"/>
    <col min="2562" max="2562" width="4.109375" style="46" customWidth="1"/>
    <col min="2563" max="2563" width="11.5546875" style="46" customWidth="1"/>
    <col min="2564" max="2565" width="14.6640625" style="46" customWidth="1"/>
    <col min="2566" max="2567" width="13.33203125" style="46" customWidth="1"/>
    <col min="2568" max="2568" width="14.6640625" style="46" customWidth="1"/>
    <col min="2569" max="2569" width="3.88671875" style="46" customWidth="1"/>
    <col min="2570" max="2570" width="12.5546875" style="46" bestFit="1" customWidth="1"/>
    <col min="2571" max="2571" width="26.33203125" style="46" customWidth="1"/>
    <col min="2572" max="2572" width="82.5546875" style="46" customWidth="1"/>
    <col min="2573" max="2816" width="9.109375" style="46"/>
    <col min="2817" max="2817" width="3.44140625" style="46" customWidth="1"/>
    <col min="2818" max="2818" width="4.109375" style="46" customWidth="1"/>
    <col min="2819" max="2819" width="11.5546875" style="46" customWidth="1"/>
    <col min="2820" max="2821" width="14.6640625" style="46" customWidth="1"/>
    <col min="2822" max="2823" width="13.33203125" style="46" customWidth="1"/>
    <col min="2824" max="2824" width="14.6640625" style="46" customWidth="1"/>
    <col min="2825" max="2825" width="3.88671875" style="46" customWidth="1"/>
    <col min="2826" max="2826" width="12.5546875" style="46" bestFit="1" customWidth="1"/>
    <col min="2827" max="2827" width="26.33203125" style="46" customWidth="1"/>
    <col min="2828" max="2828" width="82.5546875" style="46" customWidth="1"/>
    <col min="2829" max="3072" width="9.109375" style="46"/>
    <col min="3073" max="3073" width="3.44140625" style="46" customWidth="1"/>
    <col min="3074" max="3074" width="4.109375" style="46" customWidth="1"/>
    <col min="3075" max="3075" width="11.5546875" style="46" customWidth="1"/>
    <col min="3076" max="3077" width="14.6640625" style="46" customWidth="1"/>
    <col min="3078" max="3079" width="13.33203125" style="46" customWidth="1"/>
    <col min="3080" max="3080" width="14.6640625" style="46" customWidth="1"/>
    <col min="3081" max="3081" width="3.88671875" style="46" customWidth="1"/>
    <col min="3082" max="3082" width="12.5546875" style="46" bestFit="1" customWidth="1"/>
    <col min="3083" max="3083" width="26.33203125" style="46" customWidth="1"/>
    <col min="3084" max="3084" width="82.5546875" style="46" customWidth="1"/>
    <col min="3085" max="3328" width="9.109375" style="46"/>
    <col min="3329" max="3329" width="3.44140625" style="46" customWidth="1"/>
    <col min="3330" max="3330" width="4.109375" style="46" customWidth="1"/>
    <col min="3331" max="3331" width="11.5546875" style="46" customWidth="1"/>
    <col min="3332" max="3333" width="14.6640625" style="46" customWidth="1"/>
    <col min="3334" max="3335" width="13.33203125" style="46" customWidth="1"/>
    <col min="3336" max="3336" width="14.6640625" style="46" customWidth="1"/>
    <col min="3337" max="3337" width="3.88671875" style="46" customWidth="1"/>
    <col min="3338" max="3338" width="12.5546875" style="46" bestFit="1" customWidth="1"/>
    <col min="3339" max="3339" width="26.33203125" style="46" customWidth="1"/>
    <col min="3340" max="3340" width="82.5546875" style="46" customWidth="1"/>
    <col min="3341" max="3584" width="9.109375" style="46"/>
    <col min="3585" max="3585" width="3.44140625" style="46" customWidth="1"/>
    <col min="3586" max="3586" width="4.109375" style="46" customWidth="1"/>
    <col min="3587" max="3587" width="11.5546875" style="46" customWidth="1"/>
    <col min="3588" max="3589" width="14.6640625" style="46" customWidth="1"/>
    <col min="3590" max="3591" width="13.33203125" style="46" customWidth="1"/>
    <col min="3592" max="3592" width="14.6640625" style="46" customWidth="1"/>
    <col min="3593" max="3593" width="3.88671875" style="46" customWidth="1"/>
    <col min="3594" max="3594" width="12.5546875" style="46" bestFit="1" customWidth="1"/>
    <col min="3595" max="3595" width="26.33203125" style="46" customWidth="1"/>
    <col min="3596" max="3596" width="82.5546875" style="46" customWidth="1"/>
    <col min="3597" max="3840" width="9.109375" style="46"/>
    <col min="3841" max="3841" width="3.44140625" style="46" customWidth="1"/>
    <col min="3842" max="3842" width="4.109375" style="46" customWidth="1"/>
    <col min="3843" max="3843" width="11.5546875" style="46" customWidth="1"/>
    <col min="3844" max="3845" width="14.6640625" style="46" customWidth="1"/>
    <col min="3846" max="3847" width="13.33203125" style="46" customWidth="1"/>
    <col min="3848" max="3848" width="14.6640625" style="46" customWidth="1"/>
    <col min="3849" max="3849" width="3.88671875" style="46" customWidth="1"/>
    <col min="3850" max="3850" width="12.5546875" style="46" bestFit="1" customWidth="1"/>
    <col min="3851" max="3851" width="26.33203125" style="46" customWidth="1"/>
    <col min="3852" max="3852" width="82.5546875" style="46" customWidth="1"/>
    <col min="3853" max="4096" width="9.109375" style="46"/>
    <col min="4097" max="4097" width="3.44140625" style="46" customWidth="1"/>
    <col min="4098" max="4098" width="4.109375" style="46" customWidth="1"/>
    <col min="4099" max="4099" width="11.5546875" style="46" customWidth="1"/>
    <col min="4100" max="4101" width="14.6640625" style="46" customWidth="1"/>
    <col min="4102" max="4103" width="13.33203125" style="46" customWidth="1"/>
    <col min="4104" max="4104" width="14.6640625" style="46" customWidth="1"/>
    <col min="4105" max="4105" width="3.88671875" style="46" customWidth="1"/>
    <col min="4106" max="4106" width="12.5546875" style="46" bestFit="1" customWidth="1"/>
    <col min="4107" max="4107" width="26.33203125" style="46" customWidth="1"/>
    <col min="4108" max="4108" width="82.5546875" style="46" customWidth="1"/>
    <col min="4109" max="4352" width="9.109375" style="46"/>
    <col min="4353" max="4353" width="3.44140625" style="46" customWidth="1"/>
    <col min="4354" max="4354" width="4.109375" style="46" customWidth="1"/>
    <col min="4355" max="4355" width="11.5546875" style="46" customWidth="1"/>
    <col min="4356" max="4357" width="14.6640625" style="46" customWidth="1"/>
    <col min="4358" max="4359" width="13.33203125" style="46" customWidth="1"/>
    <col min="4360" max="4360" width="14.6640625" style="46" customWidth="1"/>
    <col min="4361" max="4361" width="3.88671875" style="46" customWidth="1"/>
    <col min="4362" max="4362" width="12.5546875" style="46" bestFit="1" customWidth="1"/>
    <col min="4363" max="4363" width="26.33203125" style="46" customWidth="1"/>
    <col min="4364" max="4364" width="82.5546875" style="46" customWidth="1"/>
    <col min="4365" max="4608" width="9.109375" style="46"/>
    <col min="4609" max="4609" width="3.44140625" style="46" customWidth="1"/>
    <col min="4610" max="4610" width="4.109375" style="46" customWidth="1"/>
    <col min="4611" max="4611" width="11.5546875" style="46" customWidth="1"/>
    <col min="4612" max="4613" width="14.6640625" style="46" customWidth="1"/>
    <col min="4614" max="4615" width="13.33203125" style="46" customWidth="1"/>
    <col min="4616" max="4616" width="14.6640625" style="46" customWidth="1"/>
    <col min="4617" max="4617" width="3.88671875" style="46" customWidth="1"/>
    <col min="4618" max="4618" width="12.5546875" style="46" bestFit="1" customWidth="1"/>
    <col min="4619" max="4619" width="26.33203125" style="46" customWidth="1"/>
    <col min="4620" max="4620" width="82.5546875" style="46" customWidth="1"/>
    <col min="4621" max="4864" width="9.109375" style="46"/>
    <col min="4865" max="4865" width="3.44140625" style="46" customWidth="1"/>
    <col min="4866" max="4866" width="4.109375" style="46" customWidth="1"/>
    <col min="4867" max="4867" width="11.5546875" style="46" customWidth="1"/>
    <col min="4868" max="4869" width="14.6640625" style="46" customWidth="1"/>
    <col min="4870" max="4871" width="13.33203125" style="46" customWidth="1"/>
    <col min="4872" max="4872" width="14.6640625" style="46" customWidth="1"/>
    <col min="4873" max="4873" width="3.88671875" style="46" customWidth="1"/>
    <col min="4874" max="4874" width="12.5546875" style="46" bestFit="1" customWidth="1"/>
    <col min="4875" max="4875" width="26.33203125" style="46" customWidth="1"/>
    <col min="4876" max="4876" width="82.5546875" style="46" customWidth="1"/>
    <col min="4877" max="5120" width="9.109375" style="46"/>
    <col min="5121" max="5121" width="3.44140625" style="46" customWidth="1"/>
    <col min="5122" max="5122" width="4.109375" style="46" customWidth="1"/>
    <col min="5123" max="5123" width="11.5546875" style="46" customWidth="1"/>
    <col min="5124" max="5125" width="14.6640625" style="46" customWidth="1"/>
    <col min="5126" max="5127" width="13.33203125" style="46" customWidth="1"/>
    <col min="5128" max="5128" width="14.6640625" style="46" customWidth="1"/>
    <col min="5129" max="5129" width="3.88671875" style="46" customWidth="1"/>
    <col min="5130" max="5130" width="12.5546875" style="46" bestFit="1" customWidth="1"/>
    <col min="5131" max="5131" width="26.33203125" style="46" customWidth="1"/>
    <col min="5132" max="5132" width="82.5546875" style="46" customWidth="1"/>
    <col min="5133" max="5376" width="9.109375" style="46"/>
    <col min="5377" max="5377" width="3.44140625" style="46" customWidth="1"/>
    <col min="5378" max="5378" width="4.109375" style="46" customWidth="1"/>
    <col min="5379" max="5379" width="11.5546875" style="46" customWidth="1"/>
    <col min="5380" max="5381" width="14.6640625" style="46" customWidth="1"/>
    <col min="5382" max="5383" width="13.33203125" style="46" customWidth="1"/>
    <col min="5384" max="5384" width="14.6640625" style="46" customWidth="1"/>
    <col min="5385" max="5385" width="3.88671875" style="46" customWidth="1"/>
    <col min="5386" max="5386" width="12.5546875" style="46" bestFit="1" customWidth="1"/>
    <col min="5387" max="5387" width="26.33203125" style="46" customWidth="1"/>
    <col min="5388" max="5388" width="82.5546875" style="46" customWidth="1"/>
    <col min="5389" max="5632" width="9.109375" style="46"/>
    <col min="5633" max="5633" width="3.44140625" style="46" customWidth="1"/>
    <col min="5634" max="5634" width="4.109375" style="46" customWidth="1"/>
    <col min="5635" max="5635" width="11.5546875" style="46" customWidth="1"/>
    <col min="5636" max="5637" width="14.6640625" style="46" customWidth="1"/>
    <col min="5638" max="5639" width="13.33203125" style="46" customWidth="1"/>
    <col min="5640" max="5640" width="14.6640625" style="46" customWidth="1"/>
    <col min="5641" max="5641" width="3.88671875" style="46" customWidth="1"/>
    <col min="5642" max="5642" width="12.5546875" style="46" bestFit="1" customWidth="1"/>
    <col min="5643" max="5643" width="26.33203125" style="46" customWidth="1"/>
    <col min="5644" max="5644" width="82.5546875" style="46" customWidth="1"/>
    <col min="5645" max="5888" width="9.109375" style="46"/>
    <col min="5889" max="5889" width="3.44140625" style="46" customWidth="1"/>
    <col min="5890" max="5890" width="4.109375" style="46" customWidth="1"/>
    <col min="5891" max="5891" width="11.5546875" style="46" customWidth="1"/>
    <col min="5892" max="5893" width="14.6640625" style="46" customWidth="1"/>
    <col min="5894" max="5895" width="13.33203125" style="46" customWidth="1"/>
    <col min="5896" max="5896" width="14.6640625" style="46" customWidth="1"/>
    <col min="5897" max="5897" width="3.88671875" style="46" customWidth="1"/>
    <col min="5898" max="5898" width="12.5546875" style="46" bestFit="1" customWidth="1"/>
    <col min="5899" max="5899" width="26.33203125" style="46" customWidth="1"/>
    <col min="5900" max="5900" width="82.5546875" style="46" customWidth="1"/>
    <col min="5901" max="6144" width="9.109375" style="46"/>
    <col min="6145" max="6145" width="3.44140625" style="46" customWidth="1"/>
    <col min="6146" max="6146" width="4.109375" style="46" customWidth="1"/>
    <col min="6147" max="6147" width="11.5546875" style="46" customWidth="1"/>
    <col min="6148" max="6149" width="14.6640625" style="46" customWidth="1"/>
    <col min="6150" max="6151" width="13.33203125" style="46" customWidth="1"/>
    <col min="6152" max="6152" width="14.6640625" style="46" customWidth="1"/>
    <col min="6153" max="6153" width="3.88671875" style="46" customWidth="1"/>
    <col min="6154" max="6154" width="12.5546875" style="46" bestFit="1" customWidth="1"/>
    <col min="6155" max="6155" width="26.33203125" style="46" customWidth="1"/>
    <col min="6156" max="6156" width="82.5546875" style="46" customWidth="1"/>
    <col min="6157" max="6400" width="9.109375" style="46"/>
    <col min="6401" max="6401" width="3.44140625" style="46" customWidth="1"/>
    <col min="6402" max="6402" width="4.109375" style="46" customWidth="1"/>
    <col min="6403" max="6403" width="11.5546875" style="46" customWidth="1"/>
    <col min="6404" max="6405" width="14.6640625" style="46" customWidth="1"/>
    <col min="6406" max="6407" width="13.33203125" style="46" customWidth="1"/>
    <col min="6408" max="6408" width="14.6640625" style="46" customWidth="1"/>
    <col min="6409" max="6409" width="3.88671875" style="46" customWidth="1"/>
    <col min="6410" max="6410" width="12.5546875" style="46" bestFit="1" customWidth="1"/>
    <col min="6411" max="6411" width="26.33203125" style="46" customWidth="1"/>
    <col min="6412" max="6412" width="82.5546875" style="46" customWidth="1"/>
    <col min="6413" max="6656" width="9.109375" style="46"/>
    <col min="6657" max="6657" width="3.44140625" style="46" customWidth="1"/>
    <col min="6658" max="6658" width="4.109375" style="46" customWidth="1"/>
    <col min="6659" max="6659" width="11.5546875" style="46" customWidth="1"/>
    <col min="6660" max="6661" width="14.6640625" style="46" customWidth="1"/>
    <col min="6662" max="6663" width="13.33203125" style="46" customWidth="1"/>
    <col min="6664" max="6664" width="14.6640625" style="46" customWidth="1"/>
    <col min="6665" max="6665" width="3.88671875" style="46" customWidth="1"/>
    <col min="6666" max="6666" width="12.5546875" style="46" bestFit="1" customWidth="1"/>
    <col min="6667" max="6667" width="26.33203125" style="46" customWidth="1"/>
    <col min="6668" max="6668" width="82.5546875" style="46" customWidth="1"/>
    <col min="6669" max="6912" width="9.109375" style="46"/>
    <col min="6913" max="6913" width="3.44140625" style="46" customWidth="1"/>
    <col min="6914" max="6914" width="4.109375" style="46" customWidth="1"/>
    <col min="6915" max="6915" width="11.5546875" style="46" customWidth="1"/>
    <col min="6916" max="6917" width="14.6640625" style="46" customWidth="1"/>
    <col min="6918" max="6919" width="13.33203125" style="46" customWidth="1"/>
    <col min="6920" max="6920" width="14.6640625" style="46" customWidth="1"/>
    <col min="6921" max="6921" width="3.88671875" style="46" customWidth="1"/>
    <col min="6922" max="6922" width="12.5546875" style="46" bestFit="1" customWidth="1"/>
    <col min="6923" max="6923" width="26.33203125" style="46" customWidth="1"/>
    <col min="6924" max="6924" width="82.5546875" style="46" customWidth="1"/>
    <col min="6925" max="7168" width="9.109375" style="46"/>
    <col min="7169" max="7169" width="3.44140625" style="46" customWidth="1"/>
    <col min="7170" max="7170" width="4.109375" style="46" customWidth="1"/>
    <col min="7171" max="7171" width="11.5546875" style="46" customWidth="1"/>
    <col min="7172" max="7173" width="14.6640625" style="46" customWidth="1"/>
    <col min="7174" max="7175" width="13.33203125" style="46" customWidth="1"/>
    <col min="7176" max="7176" width="14.6640625" style="46" customWidth="1"/>
    <col min="7177" max="7177" width="3.88671875" style="46" customWidth="1"/>
    <col min="7178" max="7178" width="12.5546875" style="46" bestFit="1" customWidth="1"/>
    <col min="7179" max="7179" width="26.33203125" style="46" customWidth="1"/>
    <col min="7180" max="7180" width="82.5546875" style="46" customWidth="1"/>
    <col min="7181" max="7424" width="9.109375" style="46"/>
    <col min="7425" max="7425" width="3.44140625" style="46" customWidth="1"/>
    <col min="7426" max="7426" width="4.109375" style="46" customWidth="1"/>
    <col min="7427" max="7427" width="11.5546875" style="46" customWidth="1"/>
    <col min="7428" max="7429" width="14.6640625" style="46" customWidth="1"/>
    <col min="7430" max="7431" width="13.33203125" style="46" customWidth="1"/>
    <col min="7432" max="7432" width="14.6640625" style="46" customWidth="1"/>
    <col min="7433" max="7433" width="3.88671875" style="46" customWidth="1"/>
    <col min="7434" max="7434" width="12.5546875" style="46" bestFit="1" customWidth="1"/>
    <col min="7435" max="7435" width="26.33203125" style="46" customWidth="1"/>
    <col min="7436" max="7436" width="82.5546875" style="46" customWidth="1"/>
    <col min="7437" max="7680" width="9.109375" style="46"/>
    <col min="7681" max="7681" width="3.44140625" style="46" customWidth="1"/>
    <col min="7682" max="7682" width="4.109375" style="46" customWidth="1"/>
    <col min="7683" max="7683" width="11.5546875" style="46" customWidth="1"/>
    <col min="7684" max="7685" width="14.6640625" style="46" customWidth="1"/>
    <col min="7686" max="7687" width="13.33203125" style="46" customWidth="1"/>
    <col min="7688" max="7688" width="14.6640625" style="46" customWidth="1"/>
    <col min="7689" max="7689" width="3.88671875" style="46" customWidth="1"/>
    <col min="7690" max="7690" width="12.5546875" style="46" bestFit="1" customWidth="1"/>
    <col min="7691" max="7691" width="26.33203125" style="46" customWidth="1"/>
    <col min="7692" max="7692" width="82.5546875" style="46" customWidth="1"/>
    <col min="7693" max="7936" width="9.109375" style="46"/>
    <col min="7937" max="7937" width="3.44140625" style="46" customWidth="1"/>
    <col min="7938" max="7938" width="4.109375" style="46" customWidth="1"/>
    <col min="7939" max="7939" width="11.5546875" style="46" customWidth="1"/>
    <col min="7940" max="7941" width="14.6640625" style="46" customWidth="1"/>
    <col min="7942" max="7943" width="13.33203125" style="46" customWidth="1"/>
    <col min="7944" max="7944" width="14.6640625" style="46" customWidth="1"/>
    <col min="7945" max="7945" width="3.88671875" style="46" customWidth="1"/>
    <col min="7946" max="7946" width="12.5546875" style="46" bestFit="1" customWidth="1"/>
    <col min="7947" max="7947" width="26.33203125" style="46" customWidth="1"/>
    <col min="7948" max="7948" width="82.5546875" style="46" customWidth="1"/>
    <col min="7949" max="8192" width="9.109375" style="46"/>
    <col min="8193" max="8193" width="3.44140625" style="46" customWidth="1"/>
    <col min="8194" max="8194" width="4.109375" style="46" customWidth="1"/>
    <col min="8195" max="8195" width="11.5546875" style="46" customWidth="1"/>
    <col min="8196" max="8197" width="14.6640625" style="46" customWidth="1"/>
    <col min="8198" max="8199" width="13.33203125" style="46" customWidth="1"/>
    <col min="8200" max="8200" width="14.6640625" style="46" customWidth="1"/>
    <col min="8201" max="8201" width="3.88671875" style="46" customWidth="1"/>
    <col min="8202" max="8202" width="12.5546875" style="46" bestFit="1" customWidth="1"/>
    <col min="8203" max="8203" width="26.33203125" style="46" customWidth="1"/>
    <col min="8204" max="8204" width="82.5546875" style="46" customWidth="1"/>
    <col min="8205" max="8448" width="9.109375" style="46"/>
    <col min="8449" max="8449" width="3.44140625" style="46" customWidth="1"/>
    <col min="8450" max="8450" width="4.109375" style="46" customWidth="1"/>
    <col min="8451" max="8451" width="11.5546875" style="46" customWidth="1"/>
    <col min="8452" max="8453" width="14.6640625" style="46" customWidth="1"/>
    <col min="8454" max="8455" width="13.33203125" style="46" customWidth="1"/>
    <col min="8456" max="8456" width="14.6640625" style="46" customWidth="1"/>
    <col min="8457" max="8457" width="3.88671875" style="46" customWidth="1"/>
    <col min="8458" max="8458" width="12.5546875" style="46" bestFit="1" customWidth="1"/>
    <col min="8459" max="8459" width="26.33203125" style="46" customWidth="1"/>
    <col min="8460" max="8460" width="82.5546875" style="46" customWidth="1"/>
    <col min="8461" max="8704" width="9.109375" style="46"/>
    <col min="8705" max="8705" width="3.44140625" style="46" customWidth="1"/>
    <col min="8706" max="8706" width="4.109375" style="46" customWidth="1"/>
    <col min="8707" max="8707" width="11.5546875" style="46" customWidth="1"/>
    <col min="8708" max="8709" width="14.6640625" style="46" customWidth="1"/>
    <col min="8710" max="8711" width="13.33203125" style="46" customWidth="1"/>
    <col min="8712" max="8712" width="14.6640625" style="46" customWidth="1"/>
    <col min="8713" max="8713" width="3.88671875" style="46" customWidth="1"/>
    <col min="8714" max="8714" width="12.5546875" style="46" bestFit="1" customWidth="1"/>
    <col min="8715" max="8715" width="26.33203125" style="46" customWidth="1"/>
    <col min="8716" max="8716" width="82.5546875" style="46" customWidth="1"/>
    <col min="8717" max="8960" width="9.109375" style="46"/>
    <col min="8961" max="8961" width="3.44140625" style="46" customWidth="1"/>
    <col min="8962" max="8962" width="4.109375" style="46" customWidth="1"/>
    <col min="8963" max="8963" width="11.5546875" style="46" customWidth="1"/>
    <col min="8964" max="8965" width="14.6640625" style="46" customWidth="1"/>
    <col min="8966" max="8967" width="13.33203125" style="46" customWidth="1"/>
    <col min="8968" max="8968" width="14.6640625" style="46" customWidth="1"/>
    <col min="8969" max="8969" width="3.88671875" style="46" customWidth="1"/>
    <col min="8970" max="8970" width="12.5546875" style="46" bestFit="1" customWidth="1"/>
    <col min="8971" max="8971" width="26.33203125" style="46" customWidth="1"/>
    <col min="8972" max="8972" width="82.5546875" style="46" customWidth="1"/>
    <col min="8973" max="9216" width="9.109375" style="46"/>
    <col min="9217" max="9217" width="3.44140625" style="46" customWidth="1"/>
    <col min="9218" max="9218" width="4.109375" style="46" customWidth="1"/>
    <col min="9219" max="9219" width="11.5546875" style="46" customWidth="1"/>
    <col min="9220" max="9221" width="14.6640625" style="46" customWidth="1"/>
    <col min="9222" max="9223" width="13.33203125" style="46" customWidth="1"/>
    <col min="9224" max="9224" width="14.6640625" style="46" customWidth="1"/>
    <col min="9225" max="9225" width="3.88671875" style="46" customWidth="1"/>
    <col min="9226" max="9226" width="12.5546875" style="46" bestFit="1" customWidth="1"/>
    <col min="9227" max="9227" width="26.33203125" style="46" customWidth="1"/>
    <col min="9228" max="9228" width="82.5546875" style="46" customWidth="1"/>
    <col min="9229" max="9472" width="9.109375" style="46"/>
    <col min="9473" max="9473" width="3.44140625" style="46" customWidth="1"/>
    <col min="9474" max="9474" width="4.109375" style="46" customWidth="1"/>
    <col min="9475" max="9475" width="11.5546875" style="46" customWidth="1"/>
    <col min="9476" max="9477" width="14.6640625" style="46" customWidth="1"/>
    <col min="9478" max="9479" width="13.33203125" style="46" customWidth="1"/>
    <col min="9480" max="9480" width="14.6640625" style="46" customWidth="1"/>
    <col min="9481" max="9481" width="3.88671875" style="46" customWidth="1"/>
    <col min="9482" max="9482" width="12.5546875" style="46" bestFit="1" customWidth="1"/>
    <col min="9483" max="9483" width="26.33203125" style="46" customWidth="1"/>
    <col min="9484" max="9484" width="82.5546875" style="46" customWidth="1"/>
    <col min="9485" max="9728" width="9.109375" style="46"/>
    <col min="9729" max="9729" width="3.44140625" style="46" customWidth="1"/>
    <col min="9730" max="9730" width="4.109375" style="46" customWidth="1"/>
    <col min="9731" max="9731" width="11.5546875" style="46" customWidth="1"/>
    <col min="9732" max="9733" width="14.6640625" style="46" customWidth="1"/>
    <col min="9734" max="9735" width="13.33203125" style="46" customWidth="1"/>
    <col min="9736" max="9736" width="14.6640625" style="46" customWidth="1"/>
    <col min="9737" max="9737" width="3.88671875" style="46" customWidth="1"/>
    <col min="9738" max="9738" width="12.5546875" style="46" bestFit="1" customWidth="1"/>
    <col min="9739" max="9739" width="26.33203125" style="46" customWidth="1"/>
    <col min="9740" max="9740" width="82.5546875" style="46" customWidth="1"/>
    <col min="9741" max="9984" width="9.109375" style="46"/>
    <col min="9985" max="9985" width="3.44140625" style="46" customWidth="1"/>
    <col min="9986" max="9986" width="4.109375" style="46" customWidth="1"/>
    <col min="9987" max="9987" width="11.5546875" style="46" customWidth="1"/>
    <col min="9988" max="9989" width="14.6640625" style="46" customWidth="1"/>
    <col min="9990" max="9991" width="13.33203125" style="46" customWidth="1"/>
    <col min="9992" max="9992" width="14.6640625" style="46" customWidth="1"/>
    <col min="9993" max="9993" width="3.88671875" style="46" customWidth="1"/>
    <col min="9994" max="9994" width="12.5546875" style="46" bestFit="1" customWidth="1"/>
    <col min="9995" max="9995" width="26.33203125" style="46" customWidth="1"/>
    <col min="9996" max="9996" width="82.5546875" style="46" customWidth="1"/>
    <col min="9997" max="10240" width="9.109375" style="46"/>
    <col min="10241" max="10241" width="3.44140625" style="46" customWidth="1"/>
    <col min="10242" max="10242" width="4.109375" style="46" customWidth="1"/>
    <col min="10243" max="10243" width="11.5546875" style="46" customWidth="1"/>
    <col min="10244" max="10245" width="14.6640625" style="46" customWidth="1"/>
    <col min="10246" max="10247" width="13.33203125" style="46" customWidth="1"/>
    <col min="10248" max="10248" width="14.6640625" style="46" customWidth="1"/>
    <col min="10249" max="10249" width="3.88671875" style="46" customWidth="1"/>
    <col min="10250" max="10250" width="12.5546875" style="46" bestFit="1" customWidth="1"/>
    <col min="10251" max="10251" width="26.33203125" style="46" customWidth="1"/>
    <col min="10252" max="10252" width="82.5546875" style="46" customWidth="1"/>
    <col min="10253" max="10496" width="9.109375" style="46"/>
    <col min="10497" max="10497" width="3.44140625" style="46" customWidth="1"/>
    <col min="10498" max="10498" width="4.109375" style="46" customWidth="1"/>
    <col min="10499" max="10499" width="11.5546875" style="46" customWidth="1"/>
    <col min="10500" max="10501" width="14.6640625" style="46" customWidth="1"/>
    <col min="10502" max="10503" width="13.33203125" style="46" customWidth="1"/>
    <col min="10504" max="10504" width="14.6640625" style="46" customWidth="1"/>
    <col min="10505" max="10505" width="3.88671875" style="46" customWidth="1"/>
    <col min="10506" max="10506" width="12.5546875" style="46" bestFit="1" customWidth="1"/>
    <col min="10507" max="10507" width="26.33203125" style="46" customWidth="1"/>
    <col min="10508" max="10508" width="82.5546875" style="46" customWidth="1"/>
    <col min="10509" max="10752" width="9.109375" style="46"/>
    <col min="10753" max="10753" width="3.44140625" style="46" customWidth="1"/>
    <col min="10754" max="10754" width="4.109375" style="46" customWidth="1"/>
    <col min="10755" max="10755" width="11.5546875" style="46" customWidth="1"/>
    <col min="10756" max="10757" width="14.6640625" style="46" customWidth="1"/>
    <col min="10758" max="10759" width="13.33203125" style="46" customWidth="1"/>
    <col min="10760" max="10760" width="14.6640625" style="46" customWidth="1"/>
    <col min="10761" max="10761" width="3.88671875" style="46" customWidth="1"/>
    <col min="10762" max="10762" width="12.5546875" style="46" bestFit="1" customWidth="1"/>
    <col min="10763" max="10763" width="26.33203125" style="46" customWidth="1"/>
    <col min="10764" max="10764" width="82.5546875" style="46" customWidth="1"/>
    <col min="10765" max="11008" width="9.109375" style="46"/>
    <col min="11009" max="11009" width="3.44140625" style="46" customWidth="1"/>
    <col min="11010" max="11010" width="4.109375" style="46" customWidth="1"/>
    <col min="11011" max="11011" width="11.5546875" style="46" customWidth="1"/>
    <col min="11012" max="11013" width="14.6640625" style="46" customWidth="1"/>
    <col min="11014" max="11015" width="13.33203125" style="46" customWidth="1"/>
    <col min="11016" max="11016" width="14.6640625" style="46" customWidth="1"/>
    <col min="11017" max="11017" width="3.88671875" style="46" customWidth="1"/>
    <col min="11018" max="11018" width="12.5546875" style="46" bestFit="1" customWidth="1"/>
    <col min="11019" max="11019" width="26.33203125" style="46" customWidth="1"/>
    <col min="11020" max="11020" width="82.5546875" style="46" customWidth="1"/>
    <col min="11021" max="11264" width="9.109375" style="46"/>
    <col min="11265" max="11265" width="3.44140625" style="46" customWidth="1"/>
    <col min="11266" max="11266" width="4.109375" style="46" customWidth="1"/>
    <col min="11267" max="11267" width="11.5546875" style="46" customWidth="1"/>
    <col min="11268" max="11269" width="14.6640625" style="46" customWidth="1"/>
    <col min="11270" max="11271" width="13.33203125" style="46" customWidth="1"/>
    <col min="11272" max="11272" width="14.6640625" style="46" customWidth="1"/>
    <col min="11273" max="11273" width="3.88671875" style="46" customWidth="1"/>
    <col min="11274" max="11274" width="12.5546875" style="46" bestFit="1" customWidth="1"/>
    <col min="11275" max="11275" width="26.33203125" style="46" customWidth="1"/>
    <col min="11276" max="11276" width="82.5546875" style="46" customWidth="1"/>
    <col min="11277" max="11520" width="9.109375" style="46"/>
    <col min="11521" max="11521" width="3.44140625" style="46" customWidth="1"/>
    <col min="11522" max="11522" width="4.109375" style="46" customWidth="1"/>
    <col min="11523" max="11523" width="11.5546875" style="46" customWidth="1"/>
    <col min="11524" max="11525" width="14.6640625" style="46" customWidth="1"/>
    <col min="11526" max="11527" width="13.33203125" style="46" customWidth="1"/>
    <col min="11528" max="11528" width="14.6640625" style="46" customWidth="1"/>
    <col min="11529" max="11529" width="3.88671875" style="46" customWidth="1"/>
    <col min="11530" max="11530" width="12.5546875" style="46" bestFit="1" customWidth="1"/>
    <col min="11531" max="11531" width="26.33203125" style="46" customWidth="1"/>
    <col min="11532" max="11532" width="82.5546875" style="46" customWidth="1"/>
    <col min="11533" max="11776" width="9.109375" style="46"/>
    <col min="11777" max="11777" width="3.44140625" style="46" customWidth="1"/>
    <col min="11778" max="11778" width="4.109375" style="46" customWidth="1"/>
    <col min="11779" max="11779" width="11.5546875" style="46" customWidth="1"/>
    <col min="11780" max="11781" width="14.6640625" style="46" customWidth="1"/>
    <col min="11782" max="11783" width="13.33203125" style="46" customWidth="1"/>
    <col min="11784" max="11784" width="14.6640625" style="46" customWidth="1"/>
    <col min="11785" max="11785" width="3.88671875" style="46" customWidth="1"/>
    <col min="11786" max="11786" width="12.5546875" style="46" bestFit="1" customWidth="1"/>
    <col min="11787" max="11787" width="26.33203125" style="46" customWidth="1"/>
    <col min="11788" max="11788" width="82.5546875" style="46" customWidth="1"/>
    <col min="11789" max="12032" width="9.109375" style="46"/>
    <col min="12033" max="12033" width="3.44140625" style="46" customWidth="1"/>
    <col min="12034" max="12034" width="4.109375" style="46" customWidth="1"/>
    <col min="12035" max="12035" width="11.5546875" style="46" customWidth="1"/>
    <col min="12036" max="12037" width="14.6640625" style="46" customWidth="1"/>
    <col min="12038" max="12039" width="13.33203125" style="46" customWidth="1"/>
    <col min="12040" max="12040" width="14.6640625" style="46" customWidth="1"/>
    <col min="12041" max="12041" width="3.88671875" style="46" customWidth="1"/>
    <col min="12042" max="12042" width="12.5546875" style="46" bestFit="1" customWidth="1"/>
    <col min="12043" max="12043" width="26.33203125" style="46" customWidth="1"/>
    <col min="12044" max="12044" width="82.5546875" style="46" customWidth="1"/>
    <col min="12045" max="12288" width="9.109375" style="46"/>
    <col min="12289" max="12289" width="3.44140625" style="46" customWidth="1"/>
    <col min="12290" max="12290" width="4.109375" style="46" customWidth="1"/>
    <col min="12291" max="12291" width="11.5546875" style="46" customWidth="1"/>
    <col min="12292" max="12293" width="14.6640625" style="46" customWidth="1"/>
    <col min="12294" max="12295" width="13.33203125" style="46" customWidth="1"/>
    <col min="12296" max="12296" width="14.6640625" style="46" customWidth="1"/>
    <col min="12297" max="12297" width="3.88671875" style="46" customWidth="1"/>
    <col min="12298" max="12298" width="12.5546875" style="46" bestFit="1" customWidth="1"/>
    <col min="12299" max="12299" width="26.33203125" style="46" customWidth="1"/>
    <col min="12300" max="12300" width="82.5546875" style="46" customWidth="1"/>
    <col min="12301" max="12544" width="9.109375" style="46"/>
    <col min="12545" max="12545" width="3.44140625" style="46" customWidth="1"/>
    <col min="12546" max="12546" width="4.109375" style="46" customWidth="1"/>
    <col min="12547" max="12547" width="11.5546875" style="46" customWidth="1"/>
    <col min="12548" max="12549" width="14.6640625" style="46" customWidth="1"/>
    <col min="12550" max="12551" width="13.33203125" style="46" customWidth="1"/>
    <col min="12552" max="12552" width="14.6640625" style="46" customWidth="1"/>
    <col min="12553" max="12553" width="3.88671875" style="46" customWidth="1"/>
    <col min="12554" max="12554" width="12.5546875" style="46" bestFit="1" customWidth="1"/>
    <col min="12555" max="12555" width="26.33203125" style="46" customWidth="1"/>
    <col min="12556" max="12556" width="82.5546875" style="46" customWidth="1"/>
    <col min="12557" max="12800" width="9.109375" style="46"/>
    <col min="12801" max="12801" width="3.44140625" style="46" customWidth="1"/>
    <col min="12802" max="12802" width="4.109375" style="46" customWidth="1"/>
    <col min="12803" max="12803" width="11.5546875" style="46" customWidth="1"/>
    <col min="12804" max="12805" width="14.6640625" style="46" customWidth="1"/>
    <col min="12806" max="12807" width="13.33203125" style="46" customWidth="1"/>
    <col min="12808" max="12808" width="14.6640625" style="46" customWidth="1"/>
    <col min="12809" max="12809" width="3.88671875" style="46" customWidth="1"/>
    <col min="12810" max="12810" width="12.5546875" style="46" bestFit="1" customWidth="1"/>
    <col min="12811" max="12811" width="26.33203125" style="46" customWidth="1"/>
    <col min="12812" max="12812" width="82.5546875" style="46" customWidth="1"/>
    <col min="12813" max="13056" width="9.109375" style="46"/>
    <col min="13057" max="13057" width="3.44140625" style="46" customWidth="1"/>
    <col min="13058" max="13058" width="4.109375" style="46" customWidth="1"/>
    <col min="13059" max="13059" width="11.5546875" style="46" customWidth="1"/>
    <col min="13060" max="13061" width="14.6640625" style="46" customWidth="1"/>
    <col min="13062" max="13063" width="13.33203125" style="46" customWidth="1"/>
    <col min="13064" max="13064" width="14.6640625" style="46" customWidth="1"/>
    <col min="13065" max="13065" width="3.88671875" style="46" customWidth="1"/>
    <col min="13066" max="13066" width="12.5546875" style="46" bestFit="1" customWidth="1"/>
    <col min="13067" max="13067" width="26.33203125" style="46" customWidth="1"/>
    <col min="13068" max="13068" width="82.5546875" style="46" customWidth="1"/>
    <col min="13069" max="13312" width="9.109375" style="46"/>
    <col min="13313" max="13313" width="3.44140625" style="46" customWidth="1"/>
    <col min="13314" max="13314" width="4.109375" style="46" customWidth="1"/>
    <col min="13315" max="13315" width="11.5546875" style="46" customWidth="1"/>
    <col min="13316" max="13317" width="14.6640625" style="46" customWidth="1"/>
    <col min="13318" max="13319" width="13.33203125" style="46" customWidth="1"/>
    <col min="13320" max="13320" width="14.6640625" style="46" customWidth="1"/>
    <col min="13321" max="13321" width="3.88671875" style="46" customWidth="1"/>
    <col min="13322" max="13322" width="12.5546875" style="46" bestFit="1" customWidth="1"/>
    <col min="13323" max="13323" width="26.33203125" style="46" customWidth="1"/>
    <col min="13324" max="13324" width="82.5546875" style="46" customWidth="1"/>
    <col min="13325" max="13568" width="9.109375" style="46"/>
    <col min="13569" max="13569" width="3.44140625" style="46" customWidth="1"/>
    <col min="13570" max="13570" width="4.109375" style="46" customWidth="1"/>
    <col min="13571" max="13571" width="11.5546875" style="46" customWidth="1"/>
    <col min="13572" max="13573" width="14.6640625" style="46" customWidth="1"/>
    <col min="13574" max="13575" width="13.33203125" style="46" customWidth="1"/>
    <col min="13576" max="13576" width="14.6640625" style="46" customWidth="1"/>
    <col min="13577" max="13577" width="3.88671875" style="46" customWidth="1"/>
    <col min="13578" max="13578" width="12.5546875" style="46" bestFit="1" customWidth="1"/>
    <col min="13579" max="13579" width="26.33203125" style="46" customWidth="1"/>
    <col min="13580" max="13580" width="82.5546875" style="46" customWidth="1"/>
    <col min="13581" max="13824" width="9.109375" style="46"/>
    <col min="13825" max="13825" width="3.44140625" style="46" customWidth="1"/>
    <col min="13826" max="13826" width="4.109375" style="46" customWidth="1"/>
    <col min="13827" max="13827" width="11.5546875" style="46" customWidth="1"/>
    <col min="13828" max="13829" width="14.6640625" style="46" customWidth="1"/>
    <col min="13830" max="13831" width="13.33203125" style="46" customWidth="1"/>
    <col min="13832" max="13832" width="14.6640625" style="46" customWidth="1"/>
    <col min="13833" max="13833" width="3.88671875" style="46" customWidth="1"/>
    <col min="13834" max="13834" width="12.5546875" style="46" bestFit="1" customWidth="1"/>
    <col min="13835" max="13835" width="26.33203125" style="46" customWidth="1"/>
    <col min="13836" max="13836" width="82.5546875" style="46" customWidth="1"/>
    <col min="13837" max="14080" width="9.109375" style="46"/>
    <col min="14081" max="14081" width="3.44140625" style="46" customWidth="1"/>
    <col min="14082" max="14082" width="4.109375" style="46" customWidth="1"/>
    <col min="14083" max="14083" width="11.5546875" style="46" customWidth="1"/>
    <col min="14084" max="14085" width="14.6640625" style="46" customWidth="1"/>
    <col min="14086" max="14087" width="13.33203125" style="46" customWidth="1"/>
    <col min="14088" max="14088" width="14.6640625" style="46" customWidth="1"/>
    <col min="14089" max="14089" width="3.88671875" style="46" customWidth="1"/>
    <col min="14090" max="14090" width="12.5546875" style="46" bestFit="1" customWidth="1"/>
    <col min="14091" max="14091" width="26.33203125" style="46" customWidth="1"/>
    <col min="14092" max="14092" width="82.5546875" style="46" customWidth="1"/>
    <col min="14093" max="14336" width="9.109375" style="46"/>
    <col min="14337" max="14337" width="3.44140625" style="46" customWidth="1"/>
    <col min="14338" max="14338" width="4.109375" style="46" customWidth="1"/>
    <col min="14339" max="14339" width="11.5546875" style="46" customWidth="1"/>
    <col min="14340" max="14341" width="14.6640625" style="46" customWidth="1"/>
    <col min="14342" max="14343" width="13.33203125" style="46" customWidth="1"/>
    <col min="14344" max="14344" width="14.6640625" style="46" customWidth="1"/>
    <col min="14345" max="14345" width="3.88671875" style="46" customWidth="1"/>
    <col min="14346" max="14346" width="12.5546875" style="46" bestFit="1" customWidth="1"/>
    <col min="14347" max="14347" width="26.33203125" style="46" customWidth="1"/>
    <col min="14348" max="14348" width="82.5546875" style="46" customWidth="1"/>
    <col min="14349" max="14592" width="9.109375" style="46"/>
    <col min="14593" max="14593" width="3.44140625" style="46" customWidth="1"/>
    <col min="14594" max="14594" width="4.109375" style="46" customWidth="1"/>
    <col min="14595" max="14595" width="11.5546875" style="46" customWidth="1"/>
    <col min="14596" max="14597" width="14.6640625" style="46" customWidth="1"/>
    <col min="14598" max="14599" width="13.33203125" style="46" customWidth="1"/>
    <col min="14600" max="14600" width="14.6640625" style="46" customWidth="1"/>
    <col min="14601" max="14601" width="3.88671875" style="46" customWidth="1"/>
    <col min="14602" max="14602" width="12.5546875" style="46" bestFit="1" customWidth="1"/>
    <col min="14603" max="14603" width="26.33203125" style="46" customWidth="1"/>
    <col min="14604" max="14604" width="82.5546875" style="46" customWidth="1"/>
    <col min="14605" max="14848" width="9.109375" style="46"/>
    <col min="14849" max="14849" width="3.44140625" style="46" customWidth="1"/>
    <col min="14850" max="14850" width="4.109375" style="46" customWidth="1"/>
    <col min="14851" max="14851" width="11.5546875" style="46" customWidth="1"/>
    <col min="14852" max="14853" width="14.6640625" style="46" customWidth="1"/>
    <col min="14854" max="14855" width="13.33203125" style="46" customWidth="1"/>
    <col min="14856" max="14856" width="14.6640625" style="46" customWidth="1"/>
    <col min="14857" max="14857" width="3.88671875" style="46" customWidth="1"/>
    <col min="14858" max="14858" width="12.5546875" style="46" bestFit="1" customWidth="1"/>
    <col min="14859" max="14859" width="26.33203125" style="46" customWidth="1"/>
    <col min="14860" max="14860" width="82.5546875" style="46" customWidth="1"/>
    <col min="14861" max="15104" width="9.109375" style="46"/>
    <col min="15105" max="15105" width="3.44140625" style="46" customWidth="1"/>
    <col min="15106" max="15106" width="4.109375" style="46" customWidth="1"/>
    <col min="15107" max="15107" width="11.5546875" style="46" customWidth="1"/>
    <col min="15108" max="15109" width="14.6640625" style="46" customWidth="1"/>
    <col min="15110" max="15111" width="13.33203125" style="46" customWidth="1"/>
    <col min="15112" max="15112" width="14.6640625" style="46" customWidth="1"/>
    <col min="15113" max="15113" width="3.88671875" style="46" customWidth="1"/>
    <col min="15114" max="15114" width="12.5546875" style="46" bestFit="1" customWidth="1"/>
    <col min="15115" max="15115" width="26.33203125" style="46" customWidth="1"/>
    <col min="15116" max="15116" width="82.5546875" style="46" customWidth="1"/>
    <col min="15117" max="15360" width="9.109375" style="46"/>
    <col min="15361" max="15361" width="3.44140625" style="46" customWidth="1"/>
    <col min="15362" max="15362" width="4.109375" style="46" customWidth="1"/>
    <col min="15363" max="15363" width="11.5546875" style="46" customWidth="1"/>
    <col min="15364" max="15365" width="14.6640625" style="46" customWidth="1"/>
    <col min="15366" max="15367" width="13.33203125" style="46" customWidth="1"/>
    <col min="15368" max="15368" width="14.6640625" style="46" customWidth="1"/>
    <col min="15369" max="15369" width="3.88671875" style="46" customWidth="1"/>
    <col min="15370" max="15370" width="12.5546875" style="46" bestFit="1" customWidth="1"/>
    <col min="15371" max="15371" width="26.33203125" style="46" customWidth="1"/>
    <col min="15372" max="15372" width="82.5546875" style="46" customWidth="1"/>
    <col min="15373" max="15616" width="9.109375" style="46"/>
    <col min="15617" max="15617" width="3.44140625" style="46" customWidth="1"/>
    <col min="15618" max="15618" width="4.109375" style="46" customWidth="1"/>
    <col min="15619" max="15619" width="11.5546875" style="46" customWidth="1"/>
    <col min="15620" max="15621" width="14.6640625" style="46" customWidth="1"/>
    <col min="15622" max="15623" width="13.33203125" style="46" customWidth="1"/>
    <col min="15624" max="15624" width="14.6640625" style="46" customWidth="1"/>
    <col min="15625" max="15625" width="3.88671875" style="46" customWidth="1"/>
    <col min="15626" max="15626" width="12.5546875" style="46" bestFit="1" customWidth="1"/>
    <col min="15627" max="15627" width="26.33203125" style="46" customWidth="1"/>
    <col min="15628" max="15628" width="82.5546875" style="46" customWidth="1"/>
    <col min="15629" max="15872" width="9.109375" style="46"/>
    <col min="15873" max="15873" width="3.44140625" style="46" customWidth="1"/>
    <col min="15874" max="15874" width="4.109375" style="46" customWidth="1"/>
    <col min="15875" max="15875" width="11.5546875" style="46" customWidth="1"/>
    <col min="15876" max="15877" width="14.6640625" style="46" customWidth="1"/>
    <col min="15878" max="15879" width="13.33203125" style="46" customWidth="1"/>
    <col min="15880" max="15880" width="14.6640625" style="46" customWidth="1"/>
    <col min="15881" max="15881" width="3.88671875" style="46" customWidth="1"/>
    <col min="15882" max="15882" width="12.5546875" style="46" bestFit="1" customWidth="1"/>
    <col min="15883" max="15883" width="26.33203125" style="46" customWidth="1"/>
    <col min="15884" max="15884" width="82.5546875" style="46" customWidth="1"/>
    <col min="15885" max="16128" width="9.109375" style="46"/>
    <col min="16129" max="16129" width="3.44140625" style="46" customWidth="1"/>
    <col min="16130" max="16130" width="4.109375" style="46" customWidth="1"/>
    <col min="16131" max="16131" width="11.5546875" style="46" customWidth="1"/>
    <col min="16132" max="16133" width="14.6640625" style="46" customWidth="1"/>
    <col min="16134" max="16135" width="13.33203125" style="46" customWidth="1"/>
    <col min="16136" max="16136" width="14.6640625" style="46" customWidth="1"/>
    <col min="16137" max="16137" width="3.88671875" style="46" customWidth="1"/>
    <col min="16138" max="16138" width="12.5546875" style="46" bestFit="1" customWidth="1"/>
    <col min="16139" max="16139" width="26.33203125" style="46" customWidth="1"/>
    <col min="16140" max="16140" width="82.5546875" style="46" customWidth="1"/>
    <col min="16141" max="16384" width="9.109375" style="46"/>
  </cols>
  <sheetData>
    <row r="1" spans="2:11" ht="20.399999999999999" x14ac:dyDescent="0.35">
      <c r="B1" s="47" t="s">
        <v>60</v>
      </c>
      <c r="C1" s="48"/>
      <c r="D1" s="48"/>
    </row>
    <row r="2" spans="2:11" ht="20.399999999999999" x14ac:dyDescent="0.35">
      <c r="B2" s="50"/>
      <c r="C2" s="48"/>
      <c r="D2" s="48"/>
    </row>
    <row r="3" spans="2:11" x14ac:dyDescent="0.25">
      <c r="B3" s="51"/>
      <c r="C3" s="52"/>
      <c r="D3" s="53"/>
      <c r="E3" s="54" t="s">
        <v>61</v>
      </c>
      <c r="F3" s="55"/>
      <c r="H3" s="56"/>
    </row>
    <row r="4" spans="2:11" x14ac:dyDescent="0.25">
      <c r="B4" s="57"/>
      <c r="C4" s="58" t="s">
        <v>62</v>
      </c>
      <c r="E4" s="59">
        <v>100000</v>
      </c>
      <c r="F4" s="60"/>
    </row>
    <row r="5" spans="2:11" x14ac:dyDescent="0.25">
      <c r="B5" s="57"/>
      <c r="C5" s="58" t="s">
        <v>63</v>
      </c>
      <c r="E5" s="61">
        <v>2.5000000000000001E-2</v>
      </c>
      <c r="F5" s="62"/>
    </row>
    <row r="6" spans="2:11" x14ac:dyDescent="0.25">
      <c r="B6" s="57"/>
      <c r="C6" s="58" t="s">
        <v>64</v>
      </c>
      <c r="E6" s="63">
        <v>12</v>
      </c>
      <c r="F6" s="62"/>
    </row>
    <row r="7" spans="2:11" x14ac:dyDescent="0.25">
      <c r="B7" s="57"/>
      <c r="C7" s="58" t="s">
        <v>65</v>
      </c>
      <c r="E7" s="64">
        <v>46065</v>
      </c>
      <c r="F7" s="62"/>
      <c r="H7" s="65"/>
      <c r="J7" s="66"/>
    </row>
    <row r="8" spans="2:11" x14ac:dyDescent="0.25">
      <c r="B8" s="67"/>
      <c r="C8" s="68"/>
      <c r="D8" s="69"/>
      <c r="E8" s="70"/>
      <c r="F8" s="71"/>
      <c r="H8" s="65"/>
    </row>
    <row r="9" spans="2:11" x14ac:dyDescent="0.25">
      <c r="C9" s="58"/>
      <c r="E9" s="72"/>
    </row>
    <row r="10" spans="2:11" x14ac:dyDescent="0.25">
      <c r="B10" s="51"/>
      <c r="C10" s="52"/>
      <c r="D10" s="53"/>
      <c r="E10" s="53"/>
      <c r="F10" s="55"/>
      <c r="H10" s="73"/>
      <c r="K10" s="74"/>
    </row>
    <row r="11" spans="2:11" x14ac:dyDescent="0.25">
      <c r="B11" s="57"/>
      <c r="C11" s="58" t="s">
        <v>66</v>
      </c>
      <c r="E11" s="75">
        <f>IF(Tudo_Preenchido,Pagamento_Mensal,"")</f>
        <v>9748.7126988337932</v>
      </c>
      <c r="F11" s="60"/>
    </row>
    <row r="12" spans="2:11" x14ac:dyDescent="0.25">
      <c r="B12" s="57"/>
      <c r="C12" s="58" t="s">
        <v>67</v>
      </c>
      <c r="E12" s="76">
        <f>IF(Tudo_Preenchido,Prazo_Meses,"")</f>
        <v>12</v>
      </c>
      <c r="F12" s="62"/>
    </row>
    <row r="13" spans="2:11" x14ac:dyDescent="0.25">
      <c r="B13" s="57"/>
      <c r="C13" s="58" t="s">
        <v>68</v>
      </c>
      <c r="E13" s="75">
        <f>G71</f>
        <v>16984.552386005529</v>
      </c>
      <c r="F13" s="62"/>
      <c r="H13" s="65"/>
    </row>
    <row r="14" spans="2:11" x14ac:dyDescent="0.25">
      <c r="B14" s="57"/>
      <c r="C14" s="58" t="s">
        <v>69</v>
      </c>
      <c r="E14" s="75">
        <f>Total_Juros+Valor_Financiado</f>
        <v>116984.55238600553</v>
      </c>
      <c r="F14" s="62"/>
      <c r="G14" s="65"/>
    </row>
    <row r="15" spans="2:11" x14ac:dyDescent="0.25">
      <c r="B15" s="57"/>
      <c r="C15" s="58" t="s">
        <v>70</v>
      </c>
      <c r="E15" s="77">
        <f>Total_Juros/Valor_Financiado</f>
        <v>0.1698455238600553</v>
      </c>
      <c r="F15" s="62"/>
      <c r="G15" s="65"/>
    </row>
    <row r="16" spans="2:11" x14ac:dyDescent="0.25">
      <c r="B16" s="67"/>
      <c r="C16" s="68"/>
      <c r="D16" s="69"/>
      <c r="E16" s="70"/>
      <c r="F16" s="71"/>
    </row>
    <row r="17" spans="2:11" x14ac:dyDescent="0.25">
      <c r="C17" s="58"/>
      <c r="E17" s="72"/>
      <c r="K17" s="66"/>
    </row>
    <row r="18" spans="2:11" s="81" customFormat="1" ht="29.25" customHeight="1" x14ac:dyDescent="0.25">
      <c r="B18" s="78" t="s">
        <v>71</v>
      </c>
      <c r="C18" s="79" t="s">
        <v>72</v>
      </c>
      <c r="D18" s="80" t="s">
        <v>73</v>
      </c>
      <c r="E18" s="80" t="s">
        <v>74</v>
      </c>
      <c r="F18" s="80" t="s">
        <v>75</v>
      </c>
      <c r="G18" s="80" t="s">
        <v>76</v>
      </c>
      <c r="H18" s="79" t="s">
        <v>77</v>
      </c>
    </row>
    <row r="19" spans="2:11" s="81" customFormat="1" x14ac:dyDescent="0.25">
      <c r="B19" s="82">
        <f>IF(Nao_Pago*Tudo_Preenchido,Pagamento_Num,"")</f>
        <v>1</v>
      </c>
      <c r="C19" s="83">
        <f>IF(Nao_Pago*Tudo_Preenchido,Data_Pagamento,"")</f>
        <v>46093</v>
      </c>
      <c r="D19" s="84">
        <f>Valor_Financiado</f>
        <v>100000</v>
      </c>
      <c r="E19" s="88">
        <f>IF(Nao_Pago*Tudo_Preenchido,Pagamento_Mensal,"")</f>
        <v>9748.7126988337932</v>
      </c>
      <c r="F19" s="88">
        <f>IF(Nao_Pago*Tudo_Preenchido,Principal,"")</f>
        <v>7248.7126988337932</v>
      </c>
      <c r="G19" s="88">
        <f>IF(Nao_Pago*Tudo_Preenchido,Juros,"")</f>
        <v>2500</v>
      </c>
      <c r="H19" s="89">
        <f>IF(Nao_Pago*Tudo_Preenchido,Balanço_Final,"")</f>
        <v>92751.28730116623</v>
      </c>
    </row>
    <row r="20" spans="2:11" s="81" customFormat="1" x14ac:dyDescent="0.25">
      <c r="B20" s="82">
        <f>IF(Nao_Pago*Tudo_Preenchido,Pagamento_Num,"")</f>
        <v>2</v>
      </c>
      <c r="C20" s="83">
        <f>IF(Nao_Pago*Tudo_Preenchido,Data_Pagamento,"")</f>
        <v>46124</v>
      </c>
      <c r="D20" s="85">
        <f>D19-F19</f>
        <v>92751.287301166201</v>
      </c>
      <c r="E20" s="88">
        <f>IF(Nao_Pago*Tudo_Preenchido,Pagamento_Mensal,"")</f>
        <v>9748.7126988337932</v>
      </c>
      <c r="F20" s="88">
        <f>IF(Nao_Pago*Tudo_Preenchido,Principal,"")</f>
        <v>7429.9305163046374</v>
      </c>
      <c r="G20" s="88">
        <f>IF(Nao_Pago*Tudo_Preenchido,Juros,"")</f>
        <v>2318.7821825291553</v>
      </c>
      <c r="H20" s="89">
        <f>IF(Nao_Pago*Tudo_Preenchido,Balanço_Final,"")</f>
        <v>85321.356784861593</v>
      </c>
    </row>
    <row r="21" spans="2:11" s="81" customFormat="1" x14ac:dyDescent="0.25">
      <c r="B21" s="82">
        <f>IF(Nao_Pago*Tudo_Preenchido,Pagamento_Num,"")</f>
        <v>3</v>
      </c>
      <c r="C21" s="83">
        <f>IF(Nao_Pago*Tudo_Preenchido,Data_Pagamento,"")</f>
        <v>46154</v>
      </c>
      <c r="D21" s="85">
        <f>D20-F20</f>
        <v>85321.356784861564</v>
      </c>
      <c r="E21" s="88">
        <f>IF(Nao_Pago*Tudo_Preenchido,Pagamento_Mensal,"")</f>
        <v>9748.7126988337932</v>
      </c>
      <c r="F21" s="88">
        <f>IF(Nao_Pago*Tudo_Preenchido,Principal,"")</f>
        <v>7615.678779212255</v>
      </c>
      <c r="G21" s="88">
        <f>IF(Nao_Pago*Tudo_Preenchido,Juros,"")</f>
        <v>2133.0339196215391</v>
      </c>
      <c r="H21" s="89">
        <f>IF(Nao_Pago*Tudo_Preenchido,Balanço_Final,"")</f>
        <v>77705.678005649344</v>
      </c>
    </row>
    <row r="22" spans="2:11" s="81" customFormat="1" x14ac:dyDescent="0.25">
      <c r="B22" s="82">
        <f>IF(Nao_Pago*Tudo_Preenchido,Pagamento_Num,"")</f>
        <v>4</v>
      </c>
      <c r="C22" s="83">
        <f>IF(Nao_Pago*Tudo_Preenchido,Data_Pagamento,"")</f>
        <v>46185</v>
      </c>
      <c r="D22" s="85">
        <f t="shared" ref="D22:D42" si="0">D21-F21</f>
        <v>77705.678005649315</v>
      </c>
      <c r="E22" s="88">
        <f>IF(Nao_Pago*Tudo_Preenchido,Pagamento_Mensal,"")</f>
        <v>9748.7126988337932</v>
      </c>
      <c r="F22" s="88">
        <f>IF(Nao_Pago*Tudo_Preenchido,Principal,"")</f>
        <v>7806.0707486925603</v>
      </c>
      <c r="G22" s="88">
        <f>IF(Nao_Pago*Tudo_Preenchido,Juros,"")</f>
        <v>1942.6419501412329</v>
      </c>
      <c r="H22" s="89">
        <f>IF(Nao_Pago*Tudo_Preenchido,Balanço_Final,"")</f>
        <v>69899.60725695682</v>
      </c>
    </row>
    <row r="23" spans="2:11" s="81" customFormat="1" x14ac:dyDescent="0.25">
      <c r="B23" s="82">
        <f>IF(Nao_Pago*Tudo_Preenchido,Pagamento_Num,"")</f>
        <v>5</v>
      </c>
      <c r="C23" s="83">
        <f>IF(Nao_Pago*Tudo_Preenchido,Data_Pagamento,"")</f>
        <v>46215</v>
      </c>
      <c r="D23" s="85">
        <f t="shared" si="0"/>
        <v>69899.607256956748</v>
      </c>
      <c r="E23" s="88">
        <f>IF(Nao_Pago*Tudo_Preenchido,Pagamento_Mensal,"")</f>
        <v>9748.7126988337932</v>
      </c>
      <c r="F23" s="88">
        <f>IF(Nao_Pago*Tudo_Preenchido,Principal,"")</f>
        <v>8001.2225174098749</v>
      </c>
      <c r="G23" s="88">
        <f>IF(Nao_Pago*Tudo_Preenchido,Juros,"")</f>
        <v>1747.4901814239188</v>
      </c>
      <c r="H23" s="89">
        <f>IF(Nao_Pago*Tudo_Preenchido,Balanço_Final,"")</f>
        <v>61898.384739546986</v>
      </c>
    </row>
    <row r="24" spans="2:11" s="81" customFormat="1" x14ac:dyDescent="0.25">
      <c r="B24" s="82">
        <f>IF(Nao_Pago*Tudo_Preenchido,Pagamento_Num,"")</f>
        <v>6</v>
      </c>
      <c r="C24" s="83">
        <f>IF(Nao_Pago*Tudo_Preenchido,Data_Pagamento,"")</f>
        <v>46246</v>
      </c>
      <c r="D24" s="85">
        <f t="shared" si="0"/>
        <v>61898.384739546877</v>
      </c>
      <c r="E24" s="88">
        <f>IF(Nao_Pago*Tudo_Preenchido,Pagamento_Mensal,"")</f>
        <v>9748.7126988337932</v>
      </c>
      <c r="F24" s="88">
        <f>IF(Nao_Pago*Tudo_Preenchido,Principal,"")</f>
        <v>8201.2530803451209</v>
      </c>
      <c r="G24" s="88">
        <f>IF(Nao_Pago*Tudo_Preenchido,Juros,"")</f>
        <v>1547.459618488672</v>
      </c>
      <c r="H24" s="89">
        <f>IF(Nao_Pago*Tudo_Preenchido,Balanço_Final,"")</f>
        <v>53697.131659201892</v>
      </c>
    </row>
    <row r="25" spans="2:11" x14ac:dyDescent="0.25">
      <c r="B25" s="82">
        <f>IF(Nao_Pago*Tudo_Preenchido,Pagamento_Num,"")</f>
        <v>7</v>
      </c>
      <c r="C25" s="83">
        <f>IF(Nao_Pago*Tudo_Preenchido,Data_Pagamento,"")</f>
        <v>46277</v>
      </c>
      <c r="D25" s="85">
        <f t="shared" si="0"/>
        <v>53697.131659201754</v>
      </c>
      <c r="E25" s="88">
        <f>IF(Nao_Pago*Tudo_Preenchido,Pagamento_Mensal,"")</f>
        <v>9748.7126988337932</v>
      </c>
      <c r="F25" s="88">
        <f>IF(Nao_Pago*Tudo_Preenchido,Principal,"")</f>
        <v>8406.284407353749</v>
      </c>
      <c r="G25" s="88">
        <f>IF(Nao_Pago*Tudo_Preenchido,Juros,"")</f>
        <v>1342.428291480044</v>
      </c>
      <c r="H25" s="89">
        <f>IF(Nao_Pago*Tudo_Preenchido,Balanço_Final,"")</f>
        <v>45290.847251848129</v>
      </c>
      <c r="J25" s="81"/>
      <c r="K25" s="81"/>
    </row>
    <row r="26" spans="2:11" x14ac:dyDescent="0.25">
      <c r="B26" s="82">
        <f>IF(Nao_Pago*Tudo_Preenchido,Pagamento_Num,"")</f>
        <v>8</v>
      </c>
      <c r="C26" s="83">
        <f>IF(Nao_Pago*Tudo_Preenchido,Data_Pagamento,"")</f>
        <v>46307</v>
      </c>
      <c r="D26" s="85">
        <f t="shared" si="0"/>
        <v>45290.847251848005</v>
      </c>
      <c r="E26" s="88">
        <f>IF(Nao_Pago*Tudo_Preenchido,Pagamento_Mensal,"")</f>
        <v>9748.7126988337932</v>
      </c>
      <c r="F26" s="88">
        <f>IF(Nao_Pago*Tudo_Preenchido,Principal,"")</f>
        <v>8616.4415175375925</v>
      </c>
      <c r="G26" s="88">
        <f>IF(Nao_Pago*Tudo_Preenchido,Juros,"")</f>
        <v>1132.2711812962</v>
      </c>
      <c r="H26" s="89">
        <f>IF(Nao_Pago*Tudo_Preenchido,Balanço_Final,"")</f>
        <v>36674.405734310567</v>
      </c>
      <c r="J26" s="81"/>
      <c r="K26" s="81"/>
    </row>
    <row r="27" spans="2:11" x14ac:dyDescent="0.25">
      <c r="B27" s="82">
        <f>IF(Nao_Pago*Tudo_Preenchido,Pagamento_Num,"")</f>
        <v>9</v>
      </c>
      <c r="C27" s="83">
        <f>IF(Nao_Pago*Tudo_Preenchido,Data_Pagamento,"")</f>
        <v>46338</v>
      </c>
      <c r="D27" s="85">
        <f t="shared" si="0"/>
        <v>36674.405734310414</v>
      </c>
      <c r="E27" s="88">
        <f>IF(Nao_Pago*Tudo_Preenchido,Pagamento_Mensal,"")</f>
        <v>9748.7126988337932</v>
      </c>
      <c r="F27" s="88">
        <f>IF(Nao_Pago*Tudo_Preenchido,Principal,"")</f>
        <v>8831.8525554760326</v>
      </c>
      <c r="G27" s="88">
        <f>IF(Nao_Pago*Tudo_Preenchido,Juros,"")</f>
        <v>916.86014335776019</v>
      </c>
      <c r="H27" s="89">
        <f>IF(Nao_Pago*Tudo_Preenchido,Balanço_Final,"")</f>
        <v>27842.553178834598</v>
      </c>
      <c r="J27" s="81"/>
      <c r="K27" s="81"/>
    </row>
    <row r="28" spans="2:11" x14ac:dyDescent="0.25">
      <c r="B28" s="82">
        <f>IF(Nao_Pago*Tudo_Preenchido,Pagamento_Num,"")</f>
        <v>10</v>
      </c>
      <c r="C28" s="83">
        <f>IF(Nao_Pago*Tudo_Preenchido,Data_Pagamento,"")</f>
        <v>46368</v>
      </c>
      <c r="D28" s="85">
        <f t="shared" si="0"/>
        <v>27842.55317883438</v>
      </c>
      <c r="E28" s="88">
        <f>IF(Nao_Pago*Tudo_Preenchido,Pagamento_Mensal,"")</f>
        <v>9748.7126988337932</v>
      </c>
      <c r="F28" s="88">
        <f>IF(Nao_Pago*Tudo_Preenchido,Principal,"")</f>
        <v>9052.6488693629344</v>
      </c>
      <c r="G28" s="88">
        <f>IF(Nao_Pago*Tudo_Preenchido,Juros,"")</f>
        <v>696.06382947085956</v>
      </c>
      <c r="H28" s="89">
        <f>IF(Nao_Pago*Tudo_Preenchido,Balanço_Final,"")</f>
        <v>18789.904309471662</v>
      </c>
      <c r="J28" s="81"/>
      <c r="K28" s="81"/>
    </row>
    <row r="29" spans="2:11" x14ac:dyDescent="0.25">
      <c r="B29" s="82">
        <f>IF(Nao_Pago*Tudo_Preenchido,Pagamento_Num,"")</f>
        <v>11</v>
      </c>
      <c r="C29" s="83">
        <f>IF(Nao_Pago*Tudo_Preenchido,Data_Pagamento,"")</f>
        <v>46399</v>
      </c>
      <c r="D29" s="85">
        <f t="shared" si="0"/>
        <v>18789.904309471443</v>
      </c>
      <c r="E29" s="88">
        <f>IF(Nao_Pago*Tudo_Preenchido,Pagamento_Mensal,"")</f>
        <v>9748.7126988337932</v>
      </c>
      <c r="F29" s="88">
        <f>IF(Nao_Pago*Tudo_Preenchido,Principal,"")</f>
        <v>9278.9650910970067</v>
      </c>
      <c r="G29" s="88">
        <f>IF(Nao_Pago*Tudo_Preenchido,Juros,"")</f>
        <v>469.74760773678611</v>
      </c>
      <c r="H29" s="89">
        <f>IF(Nao_Pago*Tudo_Preenchido,Balanço_Final,"")</f>
        <v>9510.9392183746822</v>
      </c>
      <c r="J29" s="81"/>
      <c r="K29" s="81"/>
    </row>
    <row r="30" spans="2:11" x14ac:dyDescent="0.25">
      <c r="B30" s="82">
        <f>IF(Nao_Pago*Tudo_Preenchido,Pagamento_Num,"")</f>
        <v>12</v>
      </c>
      <c r="C30" s="83">
        <f>IF(Nao_Pago*Tudo_Preenchido,Data_Pagamento,"")</f>
        <v>46430</v>
      </c>
      <c r="D30" s="85">
        <f t="shared" si="0"/>
        <v>9510.9392183744367</v>
      </c>
      <c r="E30" s="88">
        <f>IF(Nao_Pago*Tudo_Preenchido,Pagamento_Mensal,"")</f>
        <v>9748.7126988337932</v>
      </c>
      <c r="F30" s="88">
        <f>IF(Nao_Pago*Tudo_Preenchido,Principal,"")</f>
        <v>9510.939218374433</v>
      </c>
      <c r="G30" s="88">
        <f>IF(Nao_Pago*Tudo_Preenchido,Juros,"")</f>
        <v>237.77348045936083</v>
      </c>
      <c r="H30" s="89">
        <f>IF(Nao_Pago*Tudo_Preenchido,Balanço_Final,"")</f>
        <v>2.9103830456733704E-10</v>
      </c>
      <c r="J30" s="81"/>
      <c r="K30" s="81"/>
    </row>
    <row r="31" spans="2:11" x14ac:dyDescent="0.25">
      <c r="B31" s="82" t="str">
        <f>IF(Nao_Pago*Tudo_Preenchido,Pagamento_Num,"")</f>
        <v/>
      </c>
      <c r="C31" s="83" t="str">
        <f>IF(Nao_Pago*Tudo_Preenchido,Data_Pagamento,"")</f>
        <v/>
      </c>
      <c r="D31" s="85">
        <f t="shared" si="0"/>
        <v>0</v>
      </c>
      <c r="E31" s="88" t="str">
        <f>IF(Nao_Pago*Tudo_Preenchido,Pagamento_Mensal,"")</f>
        <v/>
      </c>
      <c r="F31" s="88" t="str">
        <f>IF(Nao_Pago*Tudo_Preenchido,Principal,"")</f>
        <v/>
      </c>
      <c r="G31" s="88" t="str">
        <f>IF(Nao_Pago*Tudo_Preenchido,Juros,"")</f>
        <v/>
      </c>
      <c r="H31" s="89" t="str">
        <f>IF(Nao_Pago*Tudo_Preenchido,Balanço_Final,"")</f>
        <v/>
      </c>
      <c r="J31" s="81"/>
      <c r="K31" s="81"/>
    </row>
    <row r="32" spans="2:11" x14ac:dyDescent="0.25">
      <c r="B32" s="82" t="str">
        <f>IF(Nao_Pago*Tudo_Preenchido,Pagamento_Num,"")</f>
        <v/>
      </c>
      <c r="C32" s="83" t="str">
        <f>IF(Nao_Pago*Tudo_Preenchido,Data_Pagamento,"")</f>
        <v/>
      </c>
      <c r="D32" s="85" t="e">
        <f t="shared" si="0"/>
        <v>#VALUE!</v>
      </c>
      <c r="E32" s="88" t="str">
        <f>IF(Nao_Pago*Tudo_Preenchido,Pagamento_Mensal,"")</f>
        <v/>
      </c>
      <c r="F32" s="88" t="str">
        <f>IF(Nao_Pago*Tudo_Preenchido,Principal,"")</f>
        <v/>
      </c>
      <c r="G32" s="88" t="str">
        <f>IF(Nao_Pago*Tudo_Preenchido,Juros,"")</f>
        <v/>
      </c>
      <c r="H32" s="89" t="str">
        <f>IF(Nao_Pago*Tudo_Preenchido,Balanço_Final,"")</f>
        <v/>
      </c>
      <c r="J32" s="81"/>
      <c r="K32" s="81"/>
    </row>
    <row r="33" spans="2:11" x14ac:dyDescent="0.25">
      <c r="B33" s="82" t="str">
        <f>IF(Nao_Pago*Tudo_Preenchido,Pagamento_Num,"")</f>
        <v/>
      </c>
      <c r="C33" s="83" t="str">
        <f>IF(Nao_Pago*Tudo_Preenchido,Data_Pagamento,"")</f>
        <v/>
      </c>
      <c r="D33" s="85" t="e">
        <f t="shared" si="0"/>
        <v>#VALUE!</v>
      </c>
      <c r="E33" s="88" t="str">
        <f>IF(Nao_Pago*Tudo_Preenchido,Pagamento_Mensal,"")</f>
        <v/>
      </c>
      <c r="F33" s="88" t="str">
        <f>IF(Nao_Pago*Tudo_Preenchido,Principal,"")</f>
        <v/>
      </c>
      <c r="G33" s="88" t="str">
        <f>IF(Nao_Pago*Tudo_Preenchido,Juros,"")</f>
        <v/>
      </c>
      <c r="H33" s="89" t="str">
        <f>IF(Nao_Pago*Tudo_Preenchido,Balanço_Final,"")</f>
        <v/>
      </c>
      <c r="J33" s="81"/>
      <c r="K33" s="81"/>
    </row>
    <row r="34" spans="2:11" x14ac:dyDescent="0.25">
      <c r="B34" s="82" t="str">
        <f>IF(Nao_Pago*Tudo_Preenchido,Pagamento_Num,"")</f>
        <v/>
      </c>
      <c r="C34" s="83" t="str">
        <f>IF(Nao_Pago*Tudo_Preenchido,Data_Pagamento,"")</f>
        <v/>
      </c>
      <c r="D34" s="85" t="e">
        <f t="shared" si="0"/>
        <v>#VALUE!</v>
      </c>
      <c r="E34" s="88" t="str">
        <f>IF(Nao_Pago*Tudo_Preenchido,Pagamento_Mensal,"")</f>
        <v/>
      </c>
      <c r="F34" s="88" t="str">
        <f>IF(Nao_Pago*Tudo_Preenchido,Principal,"")</f>
        <v/>
      </c>
      <c r="G34" s="88" t="str">
        <f>IF(Nao_Pago*Tudo_Preenchido,Juros,"")</f>
        <v/>
      </c>
      <c r="H34" s="89" t="str">
        <f>IF(Nao_Pago*Tudo_Preenchido,Balanço_Final,"")</f>
        <v/>
      </c>
      <c r="J34" s="81"/>
      <c r="K34" s="81"/>
    </row>
    <row r="35" spans="2:11" x14ac:dyDescent="0.25">
      <c r="B35" s="82" t="str">
        <f>IF(Nao_Pago*Tudo_Preenchido,Pagamento_Num,"")</f>
        <v/>
      </c>
      <c r="C35" s="83" t="str">
        <f>IF(Nao_Pago*Tudo_Preenchido,Data_Pagamento,"")</f>
        <v/>
      </c>
      <c r="D35" s="85" t="e">
        <f t="shared" si="0"/>
        <v>#VALUE!</v>
      </c>
      <c r="E35" s="88" t="str">
        <f>IF(Nao_Pago*Tudo_Preenchido,Pagamento_Mensal,"")</f>
        <v/>
      </c>
      <c r="F35" s="88" t="str">
        <f>IF(Nao_Pago*Tudo_Preenchido,Principal,"")</f>
        <v/>
      </c>
      <c r="G35" s="88" t="str">
        <f>IF(Nao_Pago*Tudo_Preenchido,Juros,"")</f>
        <v/>
      </c>
      <c r="H35" s="89" t="str">
        <f>IF(Nao_Pago*Tudo_Preenchido,Balanço_Final,"")</f>
        <v/>
      </c>
      <c r="J35" s="81"/>
      <c r="K35" s="81"/>
    </row>
    <row r="36" spans="2:11" x14ac:dyDescent="0.25">
      <c r="B36" s="82" t="str">
        <f>IF(Nao_Pago*Tudo_Preenchido,Pagamento_Num,"")</f>
        <v/>
      </c>
      <c r="C36" s="83" t="str">
        <f>IF(Nao_Pago*Tudo_Preenchido,Data_Pagamento,"")</f>
        <v/>
      </c>
      <c r="D36" s="85" t="e">
        <f t="shared" si="0"/>
        <v>#VALUE!</v>
      </c>
      <c r="E36" s="88" t="str">
        <f>IF(Nao_Pago*Tudo_Preenchido,Pagamento_Mensal,"")</f>
        <v/>
      </c>
      <c r="F36" s="88" t="str">
        <f>IF(Nao_Pago*Tudo_Preenchido,Principal,"")</f>
        <v/>
      </c>
      <c r="G36" s="88" t="str">
        <f>IF(Nao_Pago*Tudo_Preenchido,Juros,"")</f>
        <v/>
      </c>
      <c r="H36" s="89" t="str">
        <f>IF(Nao_Pago*Tudo_Preenchido,Balanço_Final,"")</f>
        <v/>
      </c>
      <c r="J36" s="81"/>
      <c r="K36" s="81"/>
    </row>
    <row r="37" spans="2:11" x14ac:dyDescent="0.25">
      <c r="B37" s="82" t="str">
        <f>IF(Nao_Pago*Tudo_Preenchido,Pagamento_Num,"")</f>
        <v/>
      </c>
      <c r="C37" s="83" t="str">
        <f>IF(Nao_Pago*Tudo_Preenchido,Data_Pagamento,"")</f>
        <v/>
      </c>
      <c r="D37" s="85" t="e">
        <f t="shared" si="0"/>
        <v>#VALUE!</v>
      </c>
      <c r="E37" s="88" t="str">
        <f>IF(Nao_Pago*Tudo_Preenchido,Pagamento_Mensal,"")</f>
        <v/>
      </c>
      <c r="F37" s="88" t="str">
        <f>IF(Nao_Pago*Tudo_Preenchido,Principal,"")</f>
        <v/>
      </c>
      <c r="G37" s="88" t="str">
        <f>IF(Nao_Pago*Tudo_Preenchido,Juros,"")</f>
        <v/>
      </c>
      <c r="H37" s="89" t="str">
        <f>IF(Nao_Pago*Tudo_Preenchido,Balanço_Final,"")</f>
        <v/>
      </c>
      <c r="J37" s="81"/>
      <c r="K37" s="81"/>
    </row>
    <row r="38" spans="2:11" x14ac:dyDescent="0.25">
      <c r="B38" s="82" t="str">
        <f>IF(Nao_Pago*Tudo_Preenchido,Pagamento_Num,"")</f>
        <v/>
      </c>
      <c r="C38" s="83" t="str">
        <f>IF(Nao_Pago*Tudo_Preenchido,Data_Pagamento,"")</f>
        <v/>
      </c>
      <c r="D38" s="85" t="e">
        <f t="shared" si="0"/>
        <v>#VALUE!</v>
      </c>
      <c r="E38" s="88" t="str">
        <f>IF(Nao_Pago*Tudo_Preenchido,Pagamento_Mensal,"")</f>
        <v/>
      </c>
      <c r="F38" s="88" t="str">
        <f>IF(Nao_Pago*Tudo_Preenchido,Principal,"")</f>
        <v/>
      </c>
      <c r="G38" s="88" t="str">
        <f>IF(Nao_Pago*Tudo_Preenchido,Juros,"")</f>
        <v/>
      </c>
      <c r="H38" s="89" t="str">
        <f>IF(Nao_Pago*Tudo_Preenchido,Balanço_Final,"")</f>
        <v/>
      </c>
      <c r="J38" s="81"/>
      <c r="K38" s="81"/>
    </row>
    <row r="39" spans="2:11" x14ac:dyDescent="0.25">
      <c r="B39" s="82" t="str">
        <f>IF(Nao_Pago*Tudo_Preenchido,Pagamento_Num,"")</f>
        <v/>
      </c>
      <c r="C39" s="83" t="str">
        <f>IF(Nao_Pago*Tudo_Preenchido,Data_Pagamento,"")</f>
        <v/>
      </c>
      <c r="D39" s="85" t="e">
        <f t="shared" si="0"/>
        <v>#VALUE!</v>
      </c>
      <c r="E39" s="88" t="str">
        <f>IF(Nao_Pago*Tudo_Preenchido,Pagamento_Mensal,"")</f>
        <v/>
      </c>
      <c r="F39" s="88" t="str">
        <f>IF(Nao_Pago*Tudo_Preenchido,Principal,"")</f>
        <v/>
      </c>
      <c r="G39" s="88" t="str">
        <f>IF(Nao_Pago*Tudo_Preenchido,Juros,"")</f>
        <v/>
      </c>
      <c r="H39" s="89" t="str">
        <f>IF(Nao_Pago*Tudo_Preenchido,Balanço_Final,"")</f>
        <v/>
      </c>
      <c r="J39" s="81"/>
      <c r="K39" s="81"/>
    </row>
    <row r="40" spans="2:11" x14ac:dyDescent="0.25">
      <c r="B40" s="82" t="str">
        <f>IF(Nao_Pago*Tudo_Preenchido,Pagamento_Num,"")</f>
        <v/>
      </c>
      <c r="C40" s="83" t="str">
        <f>IF(Nao_Pago*Tudo_Preenchido,Data_Pagamento,"")</f>
        <v/>
      </c>
      <c r="D40" s="85" t="e">
        <f t="shared" si="0"/>
        <v>#VALUE!</v>
      </c>
      <c r="E40" s="88" t="str">
        <f>IF(Nao_Pago*Tudo_Preenchido,Pagamento_Mensal,"")</f>
        <v/>
      </c>
      <c r="F40" s="88" t="str">
        <f>IF(Nao_Pago*Tudo_Preenchido,Principal,"")</f>
        <v/>
      </c>
      <c r="G40" s="88" t="str">
        <f>IF(Nao_Pago*Tudo_Preenchido,Juros,"")</f>
        <v/>
      </c>
      <c r="H40" s="89" t="str">
        <f>IF(Nao_Pago*Tudo_Preenchido,Balanço_Final,"")</f>
        <v/>
      </c>
      <c r="J40" s="81"/>
      <c r="K40" s="81"/>
    </row>
    <row r="41" spans="2:11" x14ac:dyDescent="0.25">
      <c r="B41" s="82" t="str">
        <f>IF(Nao_Pago*Tudo_Preenchido,Pagamento_Num,"")</f>
        <v/>
      </c>
      <c r="C41" s="83" t="str">
        <f>IF(Nao_Pago*Tudo_Preenchido,Data_Pagamento,"")</f>
        <v/>
      </c>
      <c r="D41" s="85" t="e">
        <f t="shared" si="0"/>
        <v>#VALUE!</v>
      </c>
      <c r="E41" s="88" t="str">
        <f>IF(Nao_Pago*Tudo_Preenchido,Pagamento_Mensal,"")</f>
        <v/>
      </c>
      <c r="F41" s="88" t="str">
        <f>IF(Nao_Pago*Tudo_Preenchido,Principal,"")</f>
        <v/>
      </c>
      <c r="G41" s="88" t="str">
        <f>IF(Nao_Pago*Tudo_Preenchido,Juros,"")</f>
        <v/>
      </c>
      <c r="H41" s="89" t="str">
        <f>IF(Nao_Pago*Tudo_Preenchido,Balanço_Final,"")</f>
        <v/>
      </c>
      <c r="J41" s="81"/>
      <c r="K41" s="81"/>
    </row>
    <row r="42" spans="2:11" x14ac:dyDescent="0.25">
      <c r="B42" s="82" t="str">
        <f>IF(Nao_Pago*Tudo_Preenchido,Pagamento_Num,"")</f>
        <v/>
      </c>
      <c r="C42" s="83" t="str">
        <f>IF(Nao_Pago*Tudo_Preenchido,Data_Pagamento,"")</f>
        <v/>
      </c>
      <c r="D42" s="85" t="e">
        <f t="shared" si="0"/>
        <v>#VALUE!</v>
      </c>
      <c r="E42" s="88" t="str">
        <f>IF(Nao_Pago*Tudo_Preenchido,Pagamento_Mensal,"")</f>
        <v/>
      </c>
      <c r="F42" s="88" t="str">
        <f>IF(Nao_Pago*Tudo_Preenchido,Principal,"")</f>
        <v/>
      </c>
      <c r="G42" s="88" t="str">
        <f>IF(Nao_Pago*Tudo_Preenchido,Juros,"")</f>
        <v/>
      </c>
      <c r="H42" s="89" t="str">
        <f>IF(Nao_Pago*Tudo_Preenchido,Balanço_Final,"")</f>
        <v/>
      </c>
      <c r="J42" s="81"/>
      <c r="K42" s="81"/>
    </row>
    <row r="43" spans="2:11" x14ac:dyDescent="0.25">
      <c r="B43" s="82" t="str">
        <f>IF(Nao_Pago*Tudo_Preenchido,Pagamento_Num,"")</f>
        <v/>
      </c>
      <c r="C43" s="83" t="str">
        <f>IF(Nao_Pago*Tudo_Preenchido,Data_Pagamento,"")</f>
        <v/>
      </c>
      <c r="D43" s="85" t="str">
        <f>IF(Nao_Pago*Tudo_Preenchido,Balanço_Inicial,"")</f>
        <v/>
      </c>
      <c r="E43" s="88" t="str">
        <f>IF(Nao_Pago*Tudo_Preenchido,Pagamento_Mensal,"")</f>
        <v/>
      </c>
      <c r="F43" s="88" t="str">
        <f>IF(Nao_Pago*Tudo_Preenchido,Principal,"")</f>
        <v/>
      </c>
      <c r="G43" s="88" t="str">
        <f>IF(Nao_Pago*Tudo_Preenchido,Juros,"")</f>
        <v/>
      </c>
      <c r="H43" s="89" t="str">
        <f>IF(Nao_Pago*Tudo_Preenchido,Balanço_Final,"")</f>
        <v/>
      </c>
      <c r="J43" s="81"/>
      <c r="K43" s="81"/>
    </row>
    <row r="44" spans="2:11" x14ac:dyDescent="0.25">
      <c r="B44" s="86" t="str">
        <f>IF(Nao_Pago*Tudo_Preenchido,Pagamento_Num,"")</f>
        <v/>
      </c>
      <c r="C44" s="72" t="str">
        <f>IF(Nao_Pago*Tudo_Preenchido,Data_Pagamento,"")</f>
        <v/>
      </c>
      <c r="D44" s="87" t="str">
        <f>IF(Nao_Pago*Tudo_Preenchido,Balanço_Inicial,"")</f>
        <v/>
      </c>
      <c r="E44" s="88" t="str">
        <f>IF(Nao_Pago*Tudo_Preenchido,Pagamento_Mensal,"")</f>
        <v/>
      </c>
      <c r="F44" s="88" t="str">
        <f>IF(Nao_Pago*Tudo_Preenchido,Principal,"")</f>
        <v/>
      </c>
      <c r="G44" s="88" t="str">
        <f>IF(Nao_Pago*Tudo_Preenchido,Juros,"")</f>
        <v/>
      </c>
      <c r="H44" s="89" t="str">
        <f>IF(Nao_Pago*Tudo_Preenchido,Balanço_Final,"")</f>
        <v/>
      </c>
      <c r="J44" s="81"/>
      <c r="K44" s="81"/>
    </row>
    <row r="45" spans="2:11" x14ac:dyDescent="0.25">
      <c r="B45" s="86" t="str">
        <f>IF(Nao_Pago*Tudo_Preenchido,Pagamento_Num,"")</f>
        <v/>
      </c>
      <c r="C45" s="72" t="str">
        <f>IF(Nao_Pago*Tudo_Preenchido,Data_Pagamento,"")</f>
        <v/>
      </c>
      <c r="D45" s="87" t="str">
        <f>IF(Nao_Pago*Tudo_Preenchido,Balanço_Inicial,"")</f>
        <v/>
      </c>
      <c r="E45" s="88" t="str">
        <f>IF(Nao_Pago*Tudo_Preenchido,Pagamento_Mensal,"")</f>
        <v/>
      </c>
      <c r="F45" s="88" t="str">
        <f>IF(Nao_Pago*Tudo_Preenchido,Principal,"")</f>
        <v/>
      </c>
      <c r="G45" s="88" t="str">
        <f>IF(Nao_Pago*Tudo_Preenchido,Juros,"")</f>
        <v/>
      </c>
      <c r="H45" s="89" t="str">
        <f>IF(Nao_Pago*Tudo_Preenchido,Balanço_Final,"")</f>
        <v/>
      </c>
      <c r="J45" s="81"/>
      <c r="K45" s="81"/>
    </row>
    <row r="46" spans="2:11" x14ac:dyDescent="0.25">
      <c r="B46" s="86" t="str">
        <f>IF(Nao_Pago*Tudo_Preenchido,Pagamento_Num,"")</f>
        <v/>
      </c>
      <c r="C46" s="72" t="str">
        <f>IF(Nao_Pago*Tudo_Preenchido,Data_Pagamento,"")</f>
        <v/>
      </c>
      <c r="D46" s="87" t="str">
        <f>IF(Nao_Pago*Tudo_Preenchido,Balanço_Inicial,"")</f>
        <v/>
      </c>
      <c r="E46" s="88" t="str">
        <f>IF(Nao_Pago*Tudo_Preenchido,Pagamento_Mensal,"")</f>
        <v/>
      </c>
      <c r="F46" s="88" t="str">
        <f>IF(Nao_Pago*Tudo_Preenchido,Principal,"")</f>
        <v/>
      </c>
      <c r="G46" s="88" t="str">
        <f>IF(Nao_Pago*Tudo_Preenchido,Juros,"")</f>
        <v/>
      </c>
      <c r="H46" s="89" t="str">
        <f>IF(Nao_Pago*Tudo_Preenchido,Balanço_Final,"")</f>
        <v/>
      </c>
      <c r="J46" s="81"/>
      <c r="K46" s="81"/>
    </row>
    <row r="47" spans="2:11" x14ac:dyDescent="0.25">
      <c r="B47" s="86" t="str">
        <f>IF(Nao_Pago*Tudo_Preenchido,Pagamento_Num,"")</f>
        <v/>
      </c>
      <c r="C47" s="72" t="str">
        <f>IF(Nao_Pago*Tudo_Preenchido,Data_Pagamento,"")</f>
        <v/>
      </c>
      <c r="D47" s="87" t="str">
        <f>IF(Nao_Pago*Tudo_Preenchido,Balanço_Inicial,"")</f>
        <v/>
      </c>
      <c r="E47" s="88" t="str">
        <f>IF(Nao_Pago*Tudo_Preenchido,Pagamento_Mensal,"")</f>
        <v/>
      </c>
      <c r="F47" s="88" t="str">
        <f>IF(Nao_Pago*Tudo_Preenchido,Principal,"")</f>
        <v/>
      </c>
      <c r="G47" s="88" t="str">
        <f>IF(Nao_Pago*Tudo_Preenchido,Juros,"")</f>
        <v/>
      </c>
      <c r="H47" s="89" t="str">
        <f>IF(Nao_Pago*Tudo_Preenchido,Balanço_Final,"")</f>
        <v/>
      </c>
      <c r="J47" s="81"/>
      <c r="K47" s="81"/>
    </row>
    <row r="48" spans="2:11" x14ac:dyDescent="0.25">
      <c r="B48" s="86" t="str">
        <f>IF(Nao_Pago*Tudo_Preenchido,Pagamento_Num,"")</f>
        <v/>
      </c>
      <c r="C48" s="72" t="str">
        <f>IF(Nao_Pago*Tudo_Preenchido,Data_Pagamento,"")</f>
        <v/>
      </c>
      <c r="D48" s="87" t="str">
        <f>IF(Nao_Pago*Tudo_Preenchido,Balanço_Inicial,"")</f>
        <v/>
      </c>
      <c r="E48" s="88" t="str">
        <f>IF(Nao_Pago*Tudo_Preenchido,Pagamento_Mensal,"")</f>
        <v/>
      </c>
      <c r="F48" s="88" t="str">
        <f>IF(Nao_Pago*Tudo_Preenchido,Principal,"")</f>
        <v/>
      </c>
      <c r="G48" s="88" t="str">
        <f>IF(Nao_Pago*Tudo_Preenchido,Juros,"")</f>
        <v/>
      </c>
      <c r="H48" s="89" t="str">
        <f>IF(Nao_Pago*Tudo_Preenchido,Balanço_Final,"")</f>
        <v/>
      </c>
      <c r="J48" s="81"/>
      <c r="K48" s="81"/>
    </row>
    <row r="49" spans="2:11" x14ac:dyDescent="0.25">
      <c r="B49" s="86" t="str">
        <f>IF(Nao_Pago*Tudo_Preenchido,Pagamento_Num,"")</f>
        <v/>
      </c>
      <c r="C49" s="72" t="str">
        <f>IF(Nao_Pago*Tudo_Preenchido,Data_Pagamento,"")</f>
        <v/>
      </c>
      <c r="D49" s="87" t="str">
        <f>IF(Nao_Pago*Tudo_Preenchido,Balanço_Inicial,"")</f>
        <v/>
      </c>
      <c r="E49" s="88" t="str">
        <f>IF(Nao_Pago*Tudo_Preenchido,Pagamento_Mensal,"")</f>
        <v/>
      </c>
      <c r="F49" s="88" t="str">
        <f>IF(Nao_Pago*Tudo_Preenchido,Principal,"")</f>
        <v/>
      </c>
      <c r="G49" s="88" t="str">
        <f>IF(Nao_Pago*Tudo_Preenchido,Juros,"")</f>
        <v/>
      </c>
      <c r="H49" s="89" t="str">
        <f>IF(Nao_Pago*Tudo_Preenchido,Balanço_Final,"")</f>
        <v/>
      </c>
      <c r="J49" s="81"/>
      <c r="K49" s="81"/>
    </row>
    <row r="50" spans="2:11" x14ac:dyDescent="0.25">
      <c r="B50" s="86" t="str">
        <f>IF(Nao_Pago*Tudo_Preenchido,Pagamento_Num,"")</f>
        <v/>
      </c>
      <c r="C50" s="72" t="str">
        <f>IF(Nao_Pago*Tudo_Preenchido,Data_Pagamento,"")</f>
        <v/>
      </c>
      <c r="D50" s="87" t="str">
        <f>IF(Nao_Pago*Tudo_Preenchido,Balanço_Inicial,"")</f>
        <v/>
      </c>
      <c r="E50" s="88" t="str">
        <f>IF(Nao_Pago*Tudo_Preenchido,Pagamento_Mensal,"")</f>
        <v/>
      </c>
      <c r="F50" s="88" t="str">
        <f>IF(Nao_Pago*Tudo_Preenchido,Principal,"")</f>
        <v/>
      </c>
      <c r="G50" s="88" t="str">
        <f>IF(Nao_Pago*Tudo_Preenchido,Juros,"")</f>
        <v/>
      </c>
      <c r="H50" s="89" t="str">
        <f>IF(Nao_Pago*Tudo_Preenchido,Balanço_Final,"")</f>
        <v/>
      </c>
      <c r="J50" s="81"/>
      <c r="K50" s="81"/>
    </row>
    <row r="51" spans="2:11" x14ac:dyDescent="0.25">
      <c r="B51" s="86" t="str">
        <f>IF(Nao_Pago*Tudo_Preenchido,Pagamento_Num,"")</f>
        <v/>
      </c>
      <c r="C51" s="72" t="str">
        <f>IF(Nao_Pago*Tudo_Preenchido,Data_Pagamento,"")</f>
        <v/>
      </c>
      <c r="D51" s="87" t="str">
        <f>IF(Nao_Pago*Tudo_Preenchido,Balanço_Inicial,"")</f>
        <v/>
      </c>
      <c r="E51" s="88" t="str">
        <f>IF(Nao_Pago*Tudo_Preenchido,Pagamento_Mensal,"")</f>
        <v/>
      </c>
      <c r="F51" s="88" t="str">
        <f>IF(Nao_Pago*Tudo_Preenchido,Principal,"")</f>
        <v/>
      </c>
      <c r="G51" s="88" t="str">
        <f>IF(Nao_Pago*Tudo_Preenchido,Juros,"")</f>
        <v/>
      </c>
      <c r="H51" s="89" t="str">
        <f>IF(Nao_Pago*Tudo_Preenchido,Balanço_Final,"")</f>
        <v/>
      </c>
      <c r="J51" s="81"/>
      <c r="K51" s="81"/>
    </row>
    <row r="52" spans="2:11" x14ac:dyDescent="0.25">
      <c r="B52" s="86" t="str">
        <f>IF(Nao_Pago*Tudo_Preenchido,Pagamento_Num,"")</f>
        <v/>
      </c>
      <c r="C52" s="72" t="str">
        <f>IF(Nao_Pago*Tudo_Preenchido,Data_Pagamento,"")</f>
        <v/>
      </c>
      <c r="D52" s="87" t="str">
        <f>IF(Nao_Pago*Tudo_Preenchido,Balanço_Inicial,"")</f>
        <v/>
      </c>
      <c r="E52" s="88" t="str">
        <f>IF(Nao_Pago*Tudo_Preenchido,Pagamento_Mensal,"")</f>
        <v/>
      </c>
      <c r="F52" s="88" t="str">
        <f>IF(Nao_Pago*Tudo_Preenchido,Principal,"")</f>
        <v/>
      </c>
      <c r="G52" s="88" t="str">
        <f>IF(Nao_Pago*Tudo_Preenchido,Juros,"")</f>
        <v/>
      </c>
      <c r="H52" s="89" t="str">
        <f>IF(Nao_Pago*Tudo_Preenchido,Balanço_Final,"")</f>
        <v/>
      </c>
      <c r="J52" s="81"/>
      <c r="K52" s="81"/>
    </row>
    <row r="53" spans="2:11" x14ac:dyDescent="0.25">
      <c r="B53" s="86" t="str">
        <f>IF(Nao_Pago*Tudo_Preenchido,Pagamento_Num,"")</f>
        <v/>
      </c>
      <c r="C53" s="72" t="str">
        <f>IF(Nao_Pago*Tudo_Preenchido,Data_Pagamento,"")</f>
        <v/>
      </c>
      <c r="D53" s="87" t="str">
        <f>IF(Nao_Pago*Tudo_Preenchido,Balanço_Inicial,"")</f>
        <v/>
      </c>
      <c r="E53" s="88" t="str">
        <f>IF(Nao_Pago*Tudo_Preenchido,Pagamento_Mensal,"")</f>
        <v/>
      </c>
      <c r="F53" s="88" t="str">
        <f>IF(Nao_Pago*Tudo_Preenchido,Principal,"")</f>
        <v/>
      </c>
      <c r="G53" s="88" t="str">
        <f>IF(Nao_Pago*Tudo_Preenchido,Juros,"")</f>
        <v/>
      </c>
      <c r="H53" s="89" t="str">
        <f>IF(Nao_Pago*Tudo_Preenchido,Balanço_Final,"")</f>
        <v/>
      </c>
      <c r="J53" s="81"/>
      <c r="K53" s="81"/>
    </row>
    <row r="54" spans="2:11" x14ac:dyDescent="0.25">
      <c r="B54" s="86" t="str">
        <f>IF(Nao_Pago*Tudo_Preenchido,Pagamento_Num,"")</f>
        <v/>
      </c>
      <c r="C54" s="72" t="str">
        <f>IF(Nao_Pago*Tudo_Preenchido,Data_Pagamento,"")</f>
        <v/>
      </c>
      <c r="D54" s="87" t="str">
        <f>IF(Nao_Pago*Tudo_Preenchido,Balanço_Inicial,"")</f>
        <v/>
      </c>
      <c r="E54" s="88" t="str">
        <f>IF(Nao_Pago*Tudo_Preenchido,Pagamento_Mensal,"")</f>
        <v/>
      </c>
      <c r="F54" s="88" t="str">
        <f>IF(Nao_Pago*Tudo_Preenchido,Principal,"")</f>
        <v/>
      </c>
      <c r="G54" s="88" t="str">
        <f>IF(Nao_Pago*Tudo_Preenchido,Juros,"")</f>
        <v/>
      </c>
      <c r="H54" s="89" t="str">
        <f>IF(Nao_Pago*Tudo_Preenchido,Balanço_Final,"")</f>
        <v/>
      </c>
      <c r="J54" s="81"/>
      <c r="K54" s="81"/>
    </row>
    <row r="55" spans="2:11" x14ac:dyDescent="0.25">
      <c r="B55" s="86" t="str">
        <f>IF(Nao_Pago*Tudo_Preenchido,Pagamento_Num,"")</f>
        <v/>
      </c>
      <c r="C55" s="72" t="str">
        <f>IF(Nao_Pago*Tudo_Preenchido,Data_Pagamento,"")</f>
        <v/>
      </c>
      <c r="D55" s="87" t="str">
        <f>IF(Nao_Pago*Tudo_Preenchido,Balanço_Inicial,"")</f>
        <v/>
      </c>
      <c r="E55" s="88" t="str">
        <f>IF(Nao_Pago*Tudo_Preenchido,Pagamento_Mensal,"")</f>
        <v/>
      </c>
      <c r="F55" s="88" t="str">
        <f>IF(Nao_Pago*Tudo_Preenchido,Principal,"")</f>
        <v/>
      </c>
      <c r="G55" s="88" t="str">
        <f>IF(Nao_Pago*Tudo_Preenchido,Juros,"")</f>
        <v/>
      </c>
      <c r="H55" s="89" t="str">
        <f>IF(Nao_Pago*Tudo_Preenchido,Balanço_Final,"")</f>
        <v/>
      </c>
      <c r="J55" s="81"/>
      <c r="K55" s="81"/>
    </row>
    <row r="56" spans="2:11" x14ac:dyDescent="0.25">
      <c r="B56" s="86" t="str">
        <f>IF(Nao_Pago*Tudo_Preenchido,Pagamento_Num,"")</f>
        <v/>
      </c>
      <c r="C56" s="72" t="str">
        <f>IF(Nao_Pago*Tudo_Preenchido,Data_Pagamento,"")</f>
        <v/>
      </c>
      <c r="D56" s="87" t="str">
        <f>IF(Nao_Pago*Tudo_Preenchido,Balanço_Inicial,"")</f>
        <v/>
      </c>
      <c r="E56" s="88" t="str">
        <f>IF(Nao_Pago*Tudo_Preenchido,Pagamento_Mensal,"")</f>
        <v/>
      </c>
      <c r="F56" s="88" t="str">
        <f>IF(Nao_Pago*Tudo_Preenchido,Principal,"")</f>
        <v/>
      </c>
      <c r="G56" s="88" t="str">
        <f>IF(Nao_Pago*Tudo_Preenchido,Juros,"")</f>
        <v/>
      </c>
      <c r="H56" s="89" t="str">
        <f>IF(Nao_Pago*Tudo_Preenchido,Balanço_Final,"")</f>
        <v/>
      </c>
      <c r="J56" s="81"/>
      <c r="K56" s="81"/>
    </row>
    <row r="57" spans="2:11" x14ac:dyDescent="0.25">
      <c r="B57" s="86" t="str">
        <f>IF(Nao_Pago*Tudo_Preenchido,Pagamento_Num,"")</f>
        <v/>
      </c>
      <c r="C57" s="72" t="str">
        <f>IF(Nao_Pago*Tudo_Preenchido,Data_Pagamento,"")</f>
        <v/>
      </c>
      <c r="D57" s="87" t="str">
        <f>IF(Nao_Pago*Tudo_Preenchido,Balanço_Inicial,"")</f>
        <v/>
      </c>
      <c r="E57" s="88" t="str">
        <f>IF(Nao_Pago*Tudo_Preenchido,Pagamento_Mensal,"")</f>
        <v/>
      </c>
      <c r="F57" s="88" t="str">
        <f>IF(Nao_Pago*Tudo_Preenchido,Principal,"")</f>
        <v/>
      </c>
      <c r="G57" s="88" t="str">
        <f>IF(Nao_Pago*Tudo_Preenchido,Juros,"")</f>
        <v/>
      </c>
      <c r="H57" s="89" t="str">
        <f>IF(Nao_Pago*Tudo_Preenchido,Balanço_Final,"")</f>
        <v/>
      </c>
      <c r="J57" s="81"/>
      <c r="K57" s="81"/>
    </row>
    <row r="58" spans="2:11" x14ac:dyDescent="0.25">
      <c r="B58" s="86" t="str">
        <f>IF(Nao_Pago*Tudo_Preenchido,Pagamento_Num,"")</f>
        <v/>
      </c>
      <c r="C58" s="72" t="str">
        <f>IF(Nao_Pago*Tudo_Preenchido,Data_Pagamento,"")</f>
        <v/>
      </c>
      <c r="D58" s="87" t="str">
        <f>IF(Nao_Pago*Tudo_Preenchido,Balanço_Inicial,"")</f>
        <v/>
      </c>
      <c r="E58" s="88" t="str">
        <f>IF(Nao_Pago*Tudo_Preenchido,Pagamento_Mensal,"")</f>
        <v/>
      </c>
      <c r="F58" s="88" t="str">
        <f>IF(Nao_Pago*Tudo_Preenchido,Principal,"")</f>
        <v/>
      </c>
      <c r="G58" s="88" t="str">
        <f>IF(Nao_Pago*Tudo_Preenchido,Juros,"")</f>
        <v/>
      </c>
      <c r="H58" s="89" t="str">
        <f>IF(Nao_Pago*Tudo_Preenchido,Balanço_Final,"")</f>
        <v/>
      </c>
      <c r="J58" s="81"/>
      <c r="K58" s="81"/>
    </row>
    <row r="59" spans="2:11" x14ac:dyDescent="0.25">
      <c r="B59" s="86" t="str">
        <f>IF(Nao_Pago*Tudo_Preenchido,Pagamento_Num,"")</f>
        <v/>
      </c>
      <c r="C59" s="72" t="str">
        <f>IF(Nao_Pago*Tudo_Preenchido,Data_Pagamento,"")</f>
        <v/>
      </c>
      <c r="D59" s="87" t="str">
        <f>IF(Nao_Pago*Tudo_Preenchido,Balanço_Inicial,"")</f>
        <v/>
      </c>
      <c r="E59" s="88" t="str">
        <f>IF(Nao_Pago*Tudo_Preenchido,Pagamento_Mensal,"")</f>
        <v/>
      </c>
      <c r="F59" s="88" t="str">
        <f>IF(Nao_Pago*Tudo_Preenchido,Principal,"")</f>
        <v/>
      </c>
      <c r="G59" s="88" t="str">
        <f>IF(Nao_Pago*Tudo_Preenchido,Juros,"")</f>
        <v/>
      </c>
      <c r="H59" s="89" t="str">
        <f>IF(Nao_Pago*Tudo_Preenchido,Balanço_Final,"")</f>
        <v/>
      </c>
      <c r="J59" s="81"/>
      <c r="K59" s="81"/>
    </row>
    <row r="60" spans="2:11" x14ac:dyDescent="0.25">
      <c r="B60" s="86" t="str">
        <f>IF(Nao_Pago*Tudo_Preenchido,Pagamento_Num,"")</f>
        <v/>
      </c>
      <c r="C60" s="72" t="str">
        <f>IF(Nao_Pago*Tudo_Preenchido,Data_Pagamento,"")</f>
        <v/>
      </c>
      <c r="D60" s="87" t="str">
        <f>IF(Nao_Pago*Tudo_Preenchido,Balanço_Inicial,"")</f>
        <v/>
      </c>
      <c r="E60" s="88" t="str">
        <f>IF(Nao_Pago*Tudo_Preenchido,Pagamento_Mensal,"")</f>
        <v/>
      </c>
      <c r="F60" s="88" t="str">
        <f>IF(Nao_Pago*Tudo_Preenchido,Principal,"")</f>
        <v/>
      </c>
      <c r="G60" s="88" t="str">
        <f>IF(Nao_Pago*Tudo_Preenchido,Juros,"")</f>
        <v/>
      </c>
      <c r="H60" s="89" t="str">
        <f>IF(Nao_Pago*Tudo_Preenchido,Balanço_Final,"")</f>
        <v/>
      </c>
      <c r="J60" s="81"/>
      <c r="K60" s="81"/>
    </row>
    <row r="61" spans="2:11" x14ac:dyDescent="0.25">
      <c r="B61" s="86" t="str">
        <f>IF(Nao_Pago*Tudo_Preenchido,Pagamento_Num,"")</f>
        <v/>
      </c>
      <c r="C61" s="72" t="str">
        <f>IF(Nao_Pago*Tudo_Preenchido,Data_Pagamento,"")</f>
        <v/>
      </c>
      <c r="D61" s="87" t="str">
        <f>IF(Nao_Pago*Tudo_Preenchido,Balanço_Inicial,"")</f>
        <v/>
      </c>
      <c r="E61" s="88" t="str">
        <f>IF(Nao_Pago*Tudo_Preenchido,Pagamento_Mensal,"")</f>
        <v/>
      </c>
      <c r="F61" s="88" t="str">
        <f>IF(Nao_Pago*Tudo_Preenchido,Principal,"")</f>
        <v/>
      </c>
      <c r="G61" s="88" t="str">
        <f>IF(Nao_Pago*Tudo_Preenchido,Juros,"")</f>
        <v/>
      </c>
      <c r="H61" s="89" t="str">
        <f>IF(Nao_Pago*Tudo_Preenchido,Balanço_Final,"")</f>
        <v/>
      </c>
      <c r="J61" s="81"/>
      <c r="K61" s="81"/>
    </row>
    <row r="62" spans="2:11" x14ac:dyDescent="0.25">
      <c r="B62" s="86" t="str">
        <f>IF(Nao_Pago*Tudo_Preenchido,Pagamento_Num,"")</f>
        <v/>
      </c>
      <c r="C62" s="72" t="str">
        <f>IF(Nao_Pago*Tudo_Preenchido,Data_Pagamento,"")</f>
        <v/>
      </c>
      <c r="D62" s="87" t="str">
        <f>IF(Nao_Pago*Tudo_Preenchido,Balanço_Inicial,"")</f>
        <v/>
      </c>
      <c r="E62" s="88" t="str">
        <f>IF(Nao_Pago*Tudo_Preenchido,Pagamento_Mensal,"")</f>
        <v/>
      </c>
      <c r="F62" s="88" t="str">
        <f>IF(Nao_Pago*Tudo_Preenchido,Principal,"")</f>
        <v/>
      </c>
      <c r="G62" s="88" t="str">
        <f>IF(Nao_Pago*Tudo_Preenchido,Juros,"")</f>
        <v/>
      </c>
      <c r="H62" s="89" t="str">
        <f>IF(Nao_Pago*Tudo_Preenchido,Balanço_Final,"")</f>
        <v/>
      </c>
      <c r="J62" s="81"/>
      <c r="K62" s="81"/>
    </row>
    <row r="63" spans="2:11" x14ac:dyDescent="0.25">
      <c r="B63" s="86" t="str">
        <f>IF(Nao_Pago*Tudo_Preenchido,Pagamento_Num,"")</f>
        <v/>
      </c>
      <c r="C63" s="72" t="str">
        <f>IF(Nao_Pago*Tudo_Preenchido,Data_Pagamento,"")</f>
        <v/>
      </c>
      <c r="D63" s="87" t="str">
        <f>IF(Nao_Pago*Tudo_Preenchido,Balanço_Inicial,"")</f>
        <v/>
      </c>
      <c r="E63" s="88" t="str">
        <f>IF(Nao_Pago*Tudo_Preenchido,Pagamento_Mensal,"")</f>
        <v/>
      </c>
      <c r="F63" s="88" t="str">
        <f>IF(Nao_Pago*Tudo_Preenchido,Principal,"")</f>
        <v/>
      </c>
      <c r="G63" s="88" t="str">
        <f>IF(Nao_Pago*Tudo_Preenchido,Juros,"")</f>
        <v/>
      </c>
      <c r="H63" s="89" t="str">
        <f>IF(Nao_Pago*Tudo_Preenchido,Balanço_Final,"")</f>
        <v/>
      </c>
      <c r="J63" s="81"/>
      <c r="K63" s="81"/>
    </row>
    <row r="64" spans="2:11" x14ac:dyDescent="0.25">
      <c r="B64" s="86" t="str">
        <f>IF(Nao_Pago*Tudo_Preenchido,Pagamento_Num,"")</f>
        <v/>
      </c>
      <c r="C64" s="72" t="str">
        <f>IF(Nao_Pago*Tudo_Preenchido,Data_Pagamento,"")</f>
        <v/>
      </c>
      <c r="D64" s="87" t="str">
        <f>IF(Nao_Pago*Tudo_Preenchido,Balanço_Inicial,"")</f>
        <v/>
      </c>
      <c r="E64" s="88" t="str">
        <f>IF(Nao_Pago*Tudo_Preenchido,Pagamento_Mensal,"")</f>
        <v/>
      </c>
      <c r="F64" s="88" t="str">
        <f>IF(Nao_Pago*Tudo_Preenchido,Principal,"")</f>
        <v/>
      </c>
      <c r="G64" s="88" t="str">
        <f>IF(Nao_Pago*Tudo_Preenchido,Juros,"")</f>
        <v/>
      </c>
      <c r="H64" s="89" t="str">
        <f>IF(Nao_Pago*Tudo_Preenchido,Balanço_Final,"")</f>
        <v/>
      </c>
      <c r="J64" s="81"/>
      <c r="K64" s="81"/>
    </row>
    <row r="65" spans="2:11" x14ac:dyDescent="0.25">
      <c r="B65" s="86" t="str">
        <f>IF(Nao_Pago*Tudo_Preenchido,Pagamento_Num,"")</f>
        <v/>
      </c>
      <c r="C65" s="72" t="str">
        <f>IF(Nao_Pago*Tudo_Preenchido,Data_Pagamento,"")</f>
        <v/>
      </c>
      <c r="D65" s="87" t="str">
        <f>IF(Nao_Pago*Tudo_Preenchido,Balanço_Inicial,"")</f>
        <v/>
      </c>
      <c r="E65" s="88" t="str">
        <f>IF(Nao_Pago*Tudo_Preenchido,Pagamento_Mensal,"")</f>
        <v/>
      </c>
      <c r="F65" s="88" t="str">
        <f>IF(Nao_Pago*Tudo_Preenchido,Principal,"")</f>
        <v/>
      </c>
      <c r="G65" s="88" t="str">
        <f>IF(Nao_Pago*Tudo_Preenchido,Juros,"")</f>
        <v/>
      </c>
      <c r="H65" s="89" t="str">
        <f>IF(Nao_Pago*Tudo_Preenchido,Balanço_Final,"")</f>
        <v/>
      </c>
      <c r="J65" s="81"/>
      <c r="K65" s="81"/>
    </row>
    <row r="66" spans="2:11" x14ac:dyDescent="0.25">
      <c r="B66" s="86" t="str">
        <f>IF(Nao_Pago*Tudo_Preenchido,Pagamento_Num,"")</f>
        <v/>
      </c>
      <c r="C66" s="72" t="str">
        <f>IF(Nao_Pago*Tudo_Preenchido,Data_Pagamento,"")</f>
        <v/>
      </c>
      <c r="D66" s="87" t="str">
        <f>IF(Nao_Pago*Tudo_Preenchido,Balanço_Inicial,"")</f>
        <v/>
      </c>
      <c r="E66" s="88" t="str">
        <f>IF(Nao_Pago*Tudo_Preenchido,Pagamento_Mensal,"")</f>
        <v/>
      </c>
      <c r="F66" s="88" t="str">
        <f>IF(Nao_Pago*Tudo_Preenchido,Principal,"")</f>
        <v/>
      </c>
      <c r="G66" s="88" t="str">
        <f>IF(Nao_Pago*Tudo_Preenchido,Juros,"")</f>
        <v/>
      </c>
      <c r="H66" s="89" t="str">
        <f>IF(Nao_Pago*Tudo_Preenchido,Balanço_Final,"")</f>
        <v/>
      </c>
      <c r="J66" s="81"/>
      <c r="K66" s="81"/>
    </row>
    <row r="67" spans="2:11" x14ac:dyDescent="0.25">
      <c r="B67" s="86" t="str">
        <f>IF(Nao_Pago*Tudo_Preenchido,Pagamento_Num,"")</f>
        <v/>
      </c>
      <c r="C67" s="72" t="str">
        <f>IF(Nao_Pago*Tudo_Preenchido,Data_Pagamento,"")</f>
        <v/>
      </c>
      <c r="D67" s="87" t="str">
        <f>IF(Nao_Pago*Tudo_Preenchido,Balanço_Inicial,"")</f>
        <v/>
      </c>
      <c r="E67" s="88" t="str">
        <f>IF(Nao_Pago*Tudo_Preenchido,Pagamento_Mensal,"")</f>
        <v/>
      </c>
      <c r="F67" s="88" t="str">
        <f>IF(Nao_Pago*Tudo_Preenchido,Principal,"")</f>
        <v/>
      </c>
      <c r="G67" s="88" t="str">
        <f>IF(Nao_Pago*Tudo_Preenchido,Juros,"")</f>
        <v/>
      </c>
      <c r="H67" s="89" t="str">
        <f>IF(Nao_Pago*Tudo_Preenchido,Balanço_Final,"")</f>
        <v/>
      </c>
      <c r="J67" s="81"/>
      <c r="K67" s="81"/>
    </row>
    <row r="68" spans="2:11" x14ac:dyDescent="0.25">
      <c r="B68" s="86" t="str">
        <f>IF(Nao_Pago*Tudo_Preenchido,Pagamento_Num,"")</f>
        <v/>
      </c>
      <c r="C68" s="72" t="str">
        <f>IF(Nao_Pago*Tudo_Preenchido,Data_Pagamento,"")</f>
        <v/>
      </c>
      <c r="D68" s="87" t="str">
        <f>IF(Nao_Pago*Tudo_Preenchido,Balanço_Inicial,"")</f>
        <v/>
      </c>
      <c r="E68" s="88" t="str">
        <f>IF(Nao_Pago*Tudo_Preenchido,Pagamento_Mensal,"")</f>
        <v/>
      </c>
      <c r="F68" s="88" t="str">
        <f>IF(Nao_Pago*Tudo_Preenchido,Principal,"")</f>
        <v/>
      </c>
      <c r="G68" s="88" t="str">
        <f>IF(Nao_Pago*Tudo_Preenchido,Juros,"")</f>
        <v/>
      </c>
      <c r="H68" s="89" t="str">
        <f>IF(Nao_Pago*Tudo_Preenchido,Balanço_Final,"")</f>
        <v/>
      </c>
      <c r="J68" s="81"/>
      <c r="K68" s="81"/>
    </row>
    <row r="69" spans="2:11" x14ac:dyDescent="0.25">
      <c r="B69" s="86" t="str">
        <f>IF(Nao_Pago*Tudo_Preenchido,Pagamento_Num,"")</f>
        <v/>
      </c>
      <c r="C69" s="72" t="str">
        <f>IF(Nao_Pago*Tudo_Preenchido,Data_Pagamento,"")</f>
        <v/>
      </c>
      <c r="D69" s="87" t="str">
        <f>IF(Nao_Pago*Tudo_Preenchido,Balanço_Inicial,"")</f>
        <v/>
      </c>
      <c r="E69" s="88" t="str">
        <f>IF(Nao_Pago*Tudo_Preenchido,Pagamento_Mensal,"")</f>
        <v/>
      </c>
      <c r="F69" s="88" t="str">
        <f>IF(Nao_Pago*Tudo_Preenchido,Principal,"")</f>
        <v/>
      </c>
      <c r="G69" s="88" t="str">
        <f>IF(Nao_Pago*Tudo_Preenchido,Juros,"")</f>
        <v/>
      </c>
      <c r="H69" s="89" t="str">
        <f>IF(Nao_Pago*Tudo_Preenchido,Balanço_Final,"")</f>
        <v/>
      </c>
      <c r="J69" s="81"/>
      <c r="K69" s="81"/>
    </row>
    <row r="70" spans="2:11" x14ac:dyDescent="0.25">
      <c r="B70" s="86" t="str">
        <f>IF(Nao_Pago*Tudo_Preenchido,Pagamento_Num,"")</f>
        <v/>
      </c>
      <c r="C70" s="72" t="str">
        <f>IF(Nao_Pago*Tudo_Preenchido,Data_Pagamento,"")</f>
        <v/>
      </c>
      <c r="D70" s="87" t="str">
        <f>IF(Nao_Pago*Tudo_Preenchido,Balanço_Inicial,"")</f>
        <v/>
      </c>
      <c r="E70" s="88" t="str">
        <f>IF(Nao_Pago*Tudo_Preenchido,Pagamento_Mensal,"")</f>
        <v/>
      </c>
      <c r="F70" s="88" t="str">
        <f>IF(Nao_Pago*Tudo_Preenchido,Principal,"")</f>
        <v/>
      </c>
      <c r="G70" s="88" t="str">
        <f>IF(Nao_Pago*Tudo_Preenchido,Juros,"")</f>
        <v/>
      </c>
      <c r="H70" s="89" t="str">
        <f>IF(Nao_Pago*Tudo_Preenchido,Balanço_Final,"")</f>
        <v/>
      </c>
      <c r="J70" s="81"/>
      <c r="K70" s="81"/>
    </row>
    <row r="71" spans="2:11" x14ac:dyDescent="0.25">
      <c r="B71" s="86" t="str">
        <f>IF(Nao_Pago*Tudo_Preenchido,Pagamento_Num,"")</f>
        <v/>
      </c>
      <c r="C71" s="72" t="str">
        <f>IF(Nao_Pago*Tudo_Preenchido,Data_Pagamento,"")</f>
        <v/>
      </c>
      <c r="D71" s="87" t="str">
        <f>IF(Nao_Pago*Tudo_Preenchido,Balanço_Inicial,"")</f>
        <v/>
      </c>
      <c r="E71" s="88" t="str">
        <f>IF(Nao_Pago*Tudo_Preenchido,Pagamento_Mensal,"")</f>
        <v/>
      </c>
      <c r="F71" s="88" t="str">
        <f>IF(Nao_Pago*Tudo_Preenchido,Principal,"")</f>
        <v/>
      </c>
      <c r="G71" s="88">
        <f>SUM(G19:G70)</f>
        <v>16984.552386005529</v>
      </c>
      <c r="H71" s="89" t="str">
        <f>IF(Nao_Pago*Tudo_Preenchido,Balanço_Final,"")</f>
        <v/>
      </c>
      <c r="J71" s="81"/>
      <c r="K71" s="81"/>
    </row>
    <row r="72" spans="2:11" x14ac:dyDescent="0.25">
      <c r="B72" s="86" t="str">
        <f>IF(Nao_Pago*Tudo_Preenchido,Pagamento_Num,"")</f>
        <v/>
      </c>
      <c r="C72" s="72" t="str">
        <f>IF(Nao_Pago*Tudo_Preenchido,Data_Pagamento,"")</f>
        <v/>
      </c>
      <c r="D72" s="87" t="str">
        <f>IF(Nao_Pago*Tudo_Preenchido,Balanço_Inicial,"")</f>
        <v/>
      </c>
      <c r="E72" s="88" t="str">
        <f>IF(Nao_Pago*Tudo_Preenchido,Pagamento_Mensal,"")</f>
        <v/>
      </c>
      <c r="F72" s="88" t="str">
        <f>IF(Nao_Pago*Tudo_Preenchido,Principal,"")</f>
        <v/>
      </c>
      <c r="G72" s="88" t="str">
        <f>IF(Nao_Pago*Tudo_Preenchido,Juros,"")</f>
        <v/>
      </c>
      <c r="H72" s="89" t="str">
        <f>IF(Nao_Pago*Tudo_Preenchido,Balanço_Final,"")</f>
        <v/>
      </c>
      <c r="J72" s="81"/>
      <c r="K72" s="81"/>
    </row>
    <row r="73" spans="2:11" x14ac:dyDescent="0.25">
      <c r="B73" s="86" t="str">
        <f>IF(Nao_Pago*Tudo_Preenchido,Pagamento_Num,"")</f>
        <v/>
      </c>
      <c r="C73" s="72" t="str">
        <f>IF(Nao_Pago*Tudo_Preenchido,Data_Pagamento,"")</f>
        <v/>
      </c>
      <c r="D73" s="87" t="str">
        <f>IF(Nao_Pago*Tudo_Preenchido,Balanço_Inicial,"")</f>
        <v/>
      </c>
      <c r="E73" s="88" t="str">
        <f>IF(Nao_Pago*Tudo_Preenchido,Pagamento_Mensal,"")</f>
        <v/>
      </c>
      <c r="F73" s="88" t="str">
        <f>IF(Nao_Pago*Tudo_Preenchido,Principal,"")</f>
        <v/>
      </c>
      <c r="G73" s="88" t="str">
        <f>IF(Nao_Pago*Tudo_Preenchido,Juros,"")</f>
        <v/>
      </c>
      <c r="H73" s="89" t="str">
        <f>IF(Nao_Pago*Tudo_Preenchido,Balanço_Final,"")</f>
        <v/>
      </c>
      <c r="J73" s="81"/>
      <c r="K73" s="81"/>
    </row>
    <row r="74" spans="2:11" x14ac:dyDescent="0.25">
      <c r="B74" s="86" t="str">
        <f>IF(Nao_Pago*Tudo_Preenchido,Pagamento_Num,"")</f>
        <v/>
      </c>
      <c r="C74" s="72" t="str">
        <f>IF(Nao_Pago*Tudo_Preenchido,Data_Pagamento,"")</f>
        <v/>
      </c>
      <c r="D74" s="87" t="str">
        <f>IF(Nao_Pago*Tudo_Preenchido,Balanço_Inicial,"")</f>
        <v/>
      </c>
      <c r="E74" s="88" t="str">
        <f>IF(Nao_Pago*Tudo_Preenchido,Pagamento_Mensal,"")</f>
        <v/>
      </c>
      <c r="F74" s="88" t="str">
        <f>IF(Nao_Pago*Tudo_Preenchido,Principal,"")</f>
        <v/>
      </c>
      <c r="G74" s="88" t="str">
        <f>IF(Nao_Pago*Tudo_Preenchido,Juros,"")</f>
        <v/>
      </c>
      <c r="H74" s="89" t="str">
        <f>IF(Nao_Pago*Tudo_Preenchido,Balanço_Final,"")</f>
        <v/>
      </c>
      <c r="J74" s="81"/>
      <c r="K74" s="81"/>
    </row>
    <row r="75" spans="2:11" x14ac:dyDescent="0.25">
      <c r="B75" s="86" t="str">
        <f>IF(Nao_Pago*Tudo_Preenchido,Pagamento_Num,"")</f>
        <v/>
      </c>
      <c r="C75" s="72" t="str">
        <f>IF(Nao_Pago*Tudo_Preenchido,Data_Pagamento,"")</f>
        <v/>
      </c>
      <c r="D75" s="87" t="str">
        <f>IF(Nao_Pago*Tudo_Preenchido,Balanço_Inicial,"")</f>
        <v/>
      </c>
      <c r="E75" s="88" t="str">
        <f>IF(Nao_Pago*Tudo_Preenchido,Pagamento_Mensal,"")</f>
        <v/>
      </c>
      <c r="F75" s="88" t="str">
        <f>IF(Nao_Pago*Tudo_Preenchido,Principal,"")</f>
        <v/>
      </c>
      <c r="G75" s="88" t="str">
        <f>IF(Nao_Pago*Tudo_Preenchido,Juros,"")</f>
        <v/>
      </c>
      <c r="H75" s="89" t="str">
        <f>IF(Nao_Pago*Tudo_Preenchido,Balanço_Final,"")</f>
        <v/>
      </c>
      <c r="J75" s="81"/>
      <c r="K75" s="81"/>
    </row>
    <row r="76" spans="2:11" x14ac:dyDescent="0.25">
      <c r="B76" s="86" t="str">
        <f>IF(Nao_Pago*Tudo_Preenchido,Pagamento_Num,"")</f>
        <v/>
      </c>
      <c r="C76" s="72" t="str">
        <f>IF(Nao_Pago*Tudo_Preenchido,Data_Pagamento,"")</f>
        <v/>
      </c>
      <c r="D76" s="87" t="str">
        <f>IF(Nao_Pago*Tudo_Preenchido,Balanço_Inicial,"")</f>
        <v/>
      </c>
      <c r="E76" s="88" t="str">
        <f>IF(Nao_Pago*Tudo_Preenchido,Pagamento_Mensal,"")</f>
        <v/>
      </c>
      <c r="F76" s="88" t="str">
        <f>IF(Nao_Pago*Tudo_Preenchido,Principal,"")</f>
        <v/>
      </c>
      <c r="G76" s="88" t="str">
        <f>IF(Nao_Pago*Tudo_Preenchido,Juros,"")</f>
        <v/>
      </c>
      <c r="H76" s="89" t="str">
        <f>IF(Nao_Pago*Tudo_Preenchido,Balanço_Final,"")</f>
        <v/>
      </c>
      <c r="J76" s="81"/>
      <c r="K76" s="81"/>
    </row>
    <row r="77" spans="2:11" x14ac:dyDescent="0.25">
      <c r="B77" s="86" t="str">
        <f>IF(Nao_Pago*Tudo_Preenchido,Pagamento_Num,"")</f>
        <v/>
      </c>
      <c r="C77" s="72" t="str">
        <f>IF(Nao_Pago*Tudo_Preenchido,Data_Pagamento,"")</f>
        <v/>
      </c>
      <c r="D77" s="87" t="str">
        <f>IF(Nao_Pago*Tudo_Preenchido,Balanço_Inicial,"")</f>
        <v/>
      </c>
      <c r="E77" s="88" t="str">
        <f>IF(Nao_Pago*Tudo_Preenchido,Pagamento_Mensal,"")</f>
        <v/>
      </c>
      <c r="F77" s="88" t="str">
        <f>IF(Nao_Pago*Tudo_Preenchido,Principal,"")</f>
        <v/>
      </c>
      <c r="G77" s="88" t="str">
        <f>IF(Nao_Pago*Tudo_Preenchido,Juros,"")</f>
        <v/>
      </c>
      <c r="H77" s="89" t="str">
        <f>IF(Nao_Pago*Tudo_Preenchido,Balanço_Final,"")</f>
        <v/>
      </c>
      <c r="J77" s="81"/>
      <c r="K77" s="81"/>
    </row>
    <row r="78" spans="2:11" x14ac:dyDescent="0.25">
      <c r="B78" s="86" t="str">
        <f>IF(Nao_Pago*Tudo_Preenchido,Pagamento_Num,"")</f>
        <v/>
      </c>
      <c r="C78" s="72" t="str">
        <f>IF(Nao_Pago*Tudo_Preenchido,Data_Pagamento,"")</f>
        <v/>
      </c>
      <c r="D78" s="87" t="str">
        <f>IF(Nao_Pago*Tudo_Preenchido,Balanço_Inicial,"")</f>
        <v/>
      </c>
      <c r="E78" s="88" t="str">
        <f>IF(Nao_Pago*Tudo_Preenchido,Pagamento_Mensal,"")</f>
        <v/>
      </c>
      <c r="F78" s="88" t="str">
        <f>IF(Nao_Pago*Tudo_Preenchido,Principal,"")</f>
        <v/>
      </c>
      <c r="G78" s="88" t="str">
        <f>IF(Nao_Pago*Tudo_Preenchido,Juros,"")</f>
        <v/>
      </c>
      <c r="H78" s="89" t="str">
        <f>IF(Nao_Pago*Tudo_Preenchido,Balanço_Final,"")</f>
        <v/>
      </c>
      <c r="J78" s="81"/>
      <c r="K78" s="81"/>
    </row>
    <row r="79" spans="2:11" x14ac:dyDescent="0.25">
      <c r="B79" s="86" t="str">
        <f>IF(Nao_Pago*Tudo_Preenchido,Pagamento_Num,"")</f>
        <v/>
      </c>
      <c r="C79" s="72" t="str">
        <f>IF(Nao_Pago*Tudo_Preenchido,Data_Pagamento,"")</f>
        <v/>
      </c>
      <c r="D79" s="87" t="str">
        <f>IF(Nao_Pago*Tudo_Preenchido,Balanço_Inicial,"")</f>
        <v/>
      </c>
      <c r="E79" s="88" t="str">
        <f>IF(Nao_Pago*Tudo_Preenchido,Pagamento_Mensal,"")</f>
        <v/>
      </c>
      <c r="F79" s="88" t="str">
        <f>IF(Nao_Pago*Tudo_Preenchido,Principal,"")</f>
        <v/>
      </c>
      <c r="G79" s="88" t="str">
        <f>IF(Nao_Pago*Tudo_Preenchido,Juros,"")</f>
        <v/>
      </c>
      <c r="H79" s="89" t="str">
        <f>IF(Nao_Pago*Tudo_Preenchido,Balanço_Final,"")</f>
        <v/>
      </c>
      <c r="J79" s="81"/>
      <c r="K79" s="81"/>
    </row>
    <row r="80" spans="2:11" x14ac:dyDescent="0.25">
      <c r="B80" s="86" t="str">
        <f>IF(Nao_Pago*Tudo_Preenchido,Pagamento_Num,"")</f>
        <v/>
      </c>
      <c r="C80" s="72" t="str">
        <f>IF(Nao_Pago*Tudo_Preenchido,Data_Pagamento,"")</f>
        <v/>
      </c>
      <c r="D80" s="87" t="str">
        <f>IF(Nao_Pago*Tudo_Preenchido,Balanço_Inicial,"")</f>
        <v/>
      </c>
      <c r="E80" s="88" t="str">
        <f>IF(Nao_Pago*Tudo_Preenchido,Pagamento_Mensal,"")</f>
        <v/>
      </c>
      <c r="F80" s="88" t="str">
        <f>IF(Nao_Pago*Tudo_Preenchido,Principal,"")</f>
        <v/>
      </c>
      <c r="G80" s="88" t="str">
        <f>IF(Nao_Pago*Tudo_Preenchido,Juros,"")</f>
        <v/>
      </c>
      <c r="H80" s="89" t="str">
        <f>IF(Nao_Pago*Tudo_Preenchido,Balanço_Final,"")</f>
        <v/>
      </c>
      <c r="J80" s="81"/>
      <c r="K80" s="81"/>
    </row>
    <row r="81" spans="2:11" x14ac:dyDescent="0.25">
      <c r="B81" s="86" t="str">
        <f>IF(Nao_Pago*Tudo_Preenchido,Pagamento_Num,"")</f>
        <v/>
      </c>
      <c r="C81" s="72" t="str">
        <f>IF(Nao_Pago*Tudo_Preenchido,Data_Pagamento,"")</f>
        <v/>
      </c>
      <c r="D81" s="87" t="str">
        <f>IF(Nao_Pago*Tudo_Preenchido,Balanço_Inicial,"")</f>
        <v/>
      </c>
      <c r="E81" s="88" t="str">
        <f>IF(Nao_Pago*Tudo_Preenchido,Pagamento_Mensal,"")</f>
        <v/>
      </c>
      <c r="F81" s="88" t="str">
        <f>IF(Nao_Pago*Tudo_Preenchido,Principal,"")</f>
        <v/>
      </c>
      <c r="G81" s="88" t="str">
        <f>IF(Nao_Pago*Tudo_Preenchido,Juros,"")</f>
        <v/>
      </c>
      <c r="H81" s="89" t="str">
        <f>IF(Nao_Pago*Tudo_Preenchido,Balanço_Final,"")</f>
        <v/>
      </c>
      <c r="J81" s="81"/>
      <c r="K81" s="81"/>
    </row>
    <row r="82" spans="2:11" x14ac:dyDescent="0.25">
      <c r="B82" s="86" t="str">
        <f>IF(Nao_Pago*Tudo_Preenchido,Pagamento_Num,"")</f>
        <v/>
      </c>
      <c r="C82" s="72" t="str">
        <f>IF(Nao_Pago*Tudo_Preenchido,Data_Pagamento,"")</f>
        <v/>
      </c>
      <c r="D82" s="87" t="str">
        <f>IF(Nao_Pago*Tudo_Preenchido,Balanço_Inicial,"")</f>
        <v/>
      </c>
      <c r="E82" s="88" t="str">
        <f>IF(Nao_Pago*Tudo_Preenchido,Pagamento_Mensal,"")</f>
        <v/>
      </c>
      <c r="F82" s="88" t="str">
        <f>IF(Nao_Pago*Tudo_Preenchido,Principal,"")</f>
        <v/>
      </c>
      <c r="G82" s="88" t="str">
        <f>IF(Nao_Pago*Tudo_Preenchido,Juros,"")</f>
        <v/>
      </c>
      <c r="H82" s="89" t="str">
        <f>IF(Nao_Pago*Tudo_Preenchido,Balanço_Final,"")</f>
        <v/>
      </c>
      <c r="J82" s="81"/>
      <c r="K82" s="81"/>
    </row>
    <row r="83" spans="2:11" x14ac:dyDescent="0.25">
      <c r="B83" s="86" t="str">
        <f>IF(Nao_Pago*Tudo_Preenchido,Pagamento_Num,"")</f>
        <v/>
      </c>
      <c r="C83" s="72" t="str">
        <f>IF(Nao_Pago*Tudo_Preenchido,Data_Pagamento,"")</f>
        <v/>
      </c>
      <c r="D83" s="87" t="str">
        <f>IF(Nao_Pago*Tudo_Preenchido,Balanço_Inicial,"")</f>
        <v/>
      </c>
      <c r="E83" s="88" t="str">
        <f>IF(Nao_Pago*Tudo_Preenchido,Pagamento_Mensal,"")</f>
        <v/>
      </c>
      <c r="F83" s="88" t="str">
        <f>IF(Nao_Pago*Tudo_Preenchido,Principal,"")</f>
        <v/>
      </c>
      <c r="G83" s="88" t="str">
        <f>IF(Nao_Pago*Tudo_Preenchido,Juros,"")</f>
        <v/>
      </c>
      <c r="H83" s="89" t="str">
        <f>IF(Nao_Pago*Tudo_Preenchido,Balanço_Final,"")</f>
        <v/>
      </c>
      <c r="J83" s="81"/>
      <c r="K83" s="81"/>
    </row>
    <row r="84" spans="2:11" x14ac:dyDescent="0.25">
      <c r="B84" s="86" t="str">
        <f>IF(Nao_Pago*Tudo_Preenchido,Pagamento_Num,"")</f>
        <v/>
      </c>
      <c r="C84" s="72" t="str">
        <f>IF(Nao_Pago*Tudo_Preenchido,Data_Pagamento,"")</f>
        <v/>
      </c>
      <c r="D84" s="87" t="str">
        <f>IF(Nao_Pago*Tudo_Preenchido,Balanço_Inicial,"")</f>
        <v/>
      </c>
      <c r="E84" s="88" t="str">
        <f>IF(Nao_Pago*Tudo_Preenchido,Pagamento_Mensal,"")</f>
        <v/>
      </c>
      <c r="F84" s="88" t="str">
        <f>IF(Nao_Pago*Tudo_Preenchido,Principal,"")</f>
        <v/>
      </c>
      <c r="G84" s="88" t="str">
        <f>IF(Nao_Pago*Tudo_Preenchido,Juros,"")</f>
        <v/>
      </c>
      <c r="H84" s="89" t="str">
        <f>IF(Nao_Pago*Tudo_Preenchido,Balanço_Final,"")</f>
        <v/>
      </c>
      <c r="J84" s="81"/>
      <c r="K84" s="81"/>
    </row>
    <row r="85" spans="2:11" x14ac:dyDescent="0.25">
      <c r="B85" s="86" t="str">
        <f>IF(Nao_Pago*Tudo_Preenchido,Pagamento_Num,"")</f>
        <v/>
      </c>
      <c r="C85" s="72" t="str">
        <f>IF(Nao_Pago*Tudo_Preenchido,Data_Pagamento,"")</f>
        <v/>
      </c>
      <c r="D85" s="87" t="str">
        <f>IF(Nao_Pago*Tudo_Preenchido,Balanço_Inicial,"")</f>
        <v/>
      </c>
      <c r="E85" s="88" t="str">
        <f>IF(Nao_Pago*Tudo_Preenchido,Pagamento_Mensal,"")</f>
        <v/>
      </c>
      <c r="F85" s="88" t="str">
        <f>IF(Nao_Pago*Tudo_Preenchido,Principal,"")</f>
        <v/>
      </c>
      <c r="G85" s="88" t="str">
        <f>IF(Nao_Pago*Tudo_Preenchido,Juros,"")</f>
        <v/>
      </c>
      <c r="H85" s="89" t="str">
        <f>IF(Nao_Pago*Tudo_Preenchido,Balanço_Final,"")</f>
        <v/>
      </c>
      <c r="J85" s="81"/>
      <c r="K85" s="81"/>
    </row>
    <row r="86" spans="2:11" x14ac:dyDescent="0.25">
      <c r="B86" s="86" t="str">
        <f>IF(Nao_Pago*Tudo_Preenchido,Pagamento_Num,"")</f>
        <v/>
      </c>
      <c r="C86" s="72" t="str">
        <f>IF(Nao_Pago*Tudo_Preenchido,Data_Pagamento,"")</f>
        <v/>
      </c>
      <c r="D86" s="87" t="str">
        <f>IF(Nao_Pago*Tudo_Preenchido,Balanço_Inicial,"")</f>
        <v/>
      </c>
      <c r="E86" s="88" t="str">
        <f>IF(Nao_Pago*Tudo_Preenchido,Pagamento_Mensal,"")</f>
        <v/>
      </c>
      <c r="F86" s="88" t="str">
        <f>IF(Nao_Pago*Tudo_Preenchido,Principal,"")</f>
        <v/>
      </c>
      <c r="G86" s="88" t="str">
        <f>IF(Nao_Pago*Tudo_Preenchido,Juros,"")</f>
        <v/>
      </c>
      <c r="H86" s="89" t="str">
        <f>IF(Nao_Pago*Tudo_Preenchido,Balanço_Final,"")</f>
        <v/>
      </c>
      <c r="J86" s="81"/>
      <c r="K86" s="81"/>
    </row>
    <row r="87" spans="2:11" x14ac:dyDescent="0.25">
      <c r="B87" s="86" t="str">
        <f>IF(Nao_Pago*Tudo_Preenchido,Pagamento_Num,"")</f>
        <v/>
      </c>
      <c r="C87" s="72" t="str">
        <f>IF(Nao_Pago*Tudo_Preenchido,Data_Pagamento,"")</f>
        <v/>
      </c>
      <c r="D87" s="87" t="str">
        <f>IF(Nao_Pago*Tudo_Preenchido,Balanço_Inicial,"")</f>
        <v/>
      </c>
      <c r="E87" s="88" t="str">
        <f>IF(Nao_Pago*Tudo_Preenchido,Pagamento_Mensal,"")</f>
        <v/>
      </c>
      <c r="F87" s="88" t="str">
        <f>IF(Nao_Pago*Tudo_Preenchido,Principal,"")</f>
        <v/>
      </c>
      <c r="G87" s="88" t="str">
        <f>IF(Nao_Pago*Tudo_Preenchido,Juros,"")</f>
        <v/>
      </c>
      <c r="H87" s="89" t="str">
        <f>IF(Nao_Pago*Tudo_Preenchido,Balanço_Final,"")</f>
        <v/>
      </c>
      <c r="J87" s="81"/>
      <c r="K87" s="81"/>
    </row>
    <row r="88" spans="2:11" x14ac:dyDescent="0.25">
      <c r="B88" s="86" t="str">
        <f>IF(Nao_Pago*Tudo_Preenchido,Pagamento_Num,"")</f>
        <v/>
      </c>
      <c r="C88" s="72" t="str">
        <f>IF(Nao_Pago*Tudo_Preenchido,Data_Pagamento,"")</f>
        <v/>
      </c>
      <c r="D88" s="87" t="str">
        <f>IF(Nao_Pago*Tudo_Preenchido,Balanço_Inicial,"")</f>
        <v/>
      </c>
      <c r="E88" s="88" t="str">
        <f>IF(Nao_Pago*Tudo_Preenchido,Pagamento_Mensal,"")</f>
        <v/>
      </c>
      <c r="F88" s="88" t="str">
        <f>IF(Nao_Pago*Tudo_Preenchido,Principal,"")</f>
        <v/>
      </c>
      <c r="G88" s="88" t="str">
        <f>IF(Nao_Pago*Tudo_Preenchido,Juros,"")</f>
        <v/>
      </c>
      <c r="H88" s="89" t="str">
        <f>IF(Nao_Pago*Tudo_Preenchido,Balanço_Final,"")</f>
        <v/>
      </c>
      <c r="J88" s="81"/>
      <c r="K88" s="81"/>
    </row>
    <row r="89" spans="2:11" x14ac:dyDescent="0.25">
      <c r="B89" s="86" t="str">
        <f>IF(Nao_Pago*Tudo_Preenchido,Pagamento_Num,"")</f>
        <v/>
      </c>
      <c r="C89" s="72" t="str">
        <f>IF(Nao_Pago*Tudo_Preenchido,Data_Pagamento,"")</f>
        <v/>
      </c>
      <c r="D89" s="87" t="str">
        <f>IF(Nao_Pago*Tudo_Preenchido,Balanço_Inicial,"")</f>
        <v/>
      </c>
      <c r="E89" s="88" t="str">
        <f>IF(Nao_Pago*Tudo_Preenchido,Pagamento_Mensal,"")</f>
        <v/>
      </c>
      <c r="F89" s="88" t="str">
        <f>IF(Nao_Pago*Tudo_Preenchido,Principal,"")</f>
        <v/>
      </c>
      <c r="G89" s="88" t="str">
        <f>IF(Nao_Pago*Tudo_Preenchido,Juros,"")</f>
        <v/>
      </c>
      <c r="H89" s="89" t="str">
        <f>IF(Nao_Pago*Tudo_Preenchido,Balanço_Final,"")</f>
        <v/>
      </c>
      <c r="J89" s="81"/>
      <c r="K89" s="81"/>
    </row>
    <row r="90" spans="2:11" x14ac:dyDescent="0.25">
      <c r="B90" s="86" t="str">
        <f>IF(Nao_Pago*Tudo_Preenchido,Pagamento_Num,"")</f>
        <v/>
      </c>
      <c r="C90" s="72" t="str">
        <f>IF(Nao_Pago*Tudo_Preenchido,Data_Pagamento,"")</f>
        <v/>
      </c>
      <c r="D90" s="87" t="str">
        <f>IF(Nao_Pago*Tudo_Preenchido,Balanço_Inicial,"")</f>
        <v/>
      </c>
      <c r="E90" s="88" t="str">
        <f>IF(Nao_Pago*Tudo_Preenchido,Pagamento_Mensal,"")</f>
        <v/>
      </c>
      <c r="F90" s="88" t="str">
        <f>IF(Nao_Pago*Tudo_Preenchido,Principal,"")</f>
        <v/>
      </c>
      <c r="G90" s="88" t="str">
        <f>IF(Nao_Pago*Tudo_Preenchido,Juros,"")</f>
        <v/>
      </c>
      <c r="H90" s="89" t="str">
        <f>IF(Nao_Pago*Tudo_Preenchido,Balanço_Final,"")</f>
        <v/>
      </c>
      <c r="J90" s="81"/>
      <c r="K90" s="81"/>
    </row>
    <row r="91" spans="2:11" x14ac:dyDescent="0.25">
      <c r="B91" s="86" t="str">
        <f>IF(Nao_Pago*Tudo_Preenchido,Pagamento_Num,"")</f>
        <v/>
      </c>
      <c r="C91" s="72" t="str">
        <f>IF(Nao_Pago*Tudo_Preenchido,Data_Pagamento,"")</f>
        <v/>
      </c>
      <c r="D91" s="87" t="str">
        <f>IF(Nao_Pago*Tudo_Preenchido,Balanço_Inicial,"")</f>
        <v/>
      </c>
      <c r="E91" s="88" t="str">
        <f>IF(Nao_Pago*Tudo_Preenchido,Pagamento_Mensal,"")</f>
        <v/>
      </c>
      <c r="F91" s="88" t="str">
        <f>IF(Nao_Pago*Tudo_Preenchido,Principal,"")</f>
        <v/>
      </c>
      <c r="G91" s="88" t="str">
        <f>IF(Nao_Pago*Tudo_Preenchido,Juros,"")</f>
        <v/>
      </c>
      <c r="H91" s="89" t="str">
        <f>IF(Nao_Pago*Tudo_Preenchido,Balanço_Final,"")</f>
        <v/>
      </c>
      <c r="J91" s="81"/>
      <c r="K91" s="81"/>
    </row>
    <row r="92" spans="2:11" x14ac:dyDescent="0.25">
      <c r="B92" s="86" t="str">
        <f>IF(Nao_Pago*Tudo_Preenchido,Pagamento_Num,"")</f>
        <v/>
      </c>
      <c r="C92" s="72" t="str">
        <f>IF(Nao_Pago*Tudo_Preenchido,Data_Pagamento,"")</f>
        <v/>
      </c>
      <c r="D92" s="87" t="str">
        <f>IF(Nao_Pago*Tudo_Preenchido,Balanço_Inicial,"")</f>
        <v/>
      </c>
      <c r="E92" s="88" t="str">
        <f>IF(Nao_Pago*Tudo_Preenchido,Pagamento_Mensal,"")</f>
        <v/>
      </c>
      <c r="F92" s="88" t="str">
        <f>IF(Nao_Pago*Tudo_Preenchido,Principal,"")</f>
        <v/>
      </c>
      <c r="G92" s="88" t="str">
        <f>IF(Nao_Pago*Tudo_Preenchido,Juros,"")</f>
        <v/>
      </c>
      <c r="H92" s="89" t="str">
        <f>IF(Nao_Pago*Tudo_Preenchido,Balanço_Final,"")</f>
        <v/>
      </c>
      <c r="J92" s="81"/>
      <c r="K92" s="81"/>
    </row>
    <row r="93" spans="2:11" x14ac:dyDescent="0.25">
      <c r="B93" s="86" t="str">
        <f>IF(Nao_Pago*Tudo_Preenchido,Pagamento_Num,"")</f>
        <v/>
      </c>
      <c r="C93" s="72" t="str">
        <f>IF(Nao_Pago*Tudo_Preenchido,Data_Pagamento,"")</f>
        <v/>
      </c>
      <c r="D93" s="87" t="str">
        <f>IF(Nao_Pago*Tudo_Preenchido,Balanço_Inicial,"")</f>
        <v/>
      </c>
      <c r="E93" s="88" t="str">
        <f>IF(Nao_Pago*Tudo_Preenchido,Pagamento_Mensal,"")</f>
        <v/>
      </c>
      <c r="F93" s="88" t="str">
        <f>IF(Nao_Pago*Tudo_Preenchido,Principal,"")</f>
        <v/>
      </c>
      <c r="G93" s="88" t="str">
        <f>IF(Nao_Pago*Tudo_Preenchido,Juros,"")</f>
        <v/>
      </c>
      <c r="H93" s="89" t="str">
        <f>IF(Nao_Pago*Tudo_Preenchido,Balanço_Final,"")</f>
        <v/>
      </c>
      <c r="J93" s="81"/>
      <c r="K93" s="81"/>
    </row>
    <row r="94" spans="2:11" x14ac:dyDescent="0.25">
      <c r="B94" s="86" t="str">
        <f>IF(Nao_Pago*Tudo_Preenchido,Pagamento_Num,"")</f>
        <v/>
      </c>
      <c r="C94" s="72" t="str">
        <f>IF(Nao_Pago*Tudo_Preenchido,Data_Pagamento,"")</f>
        <v/>
      </c>
      <c r="D94" s="87" t="str">
        <f>IF(Nao_Pago*Tudo_Preenchido,Balanço_Inicial,"")</f>
        <v/>
      </c>
      <c r="E94" s="88" t="str">
        <f>IF(Nao_Pago*Tudo_Preenchido,Pagamento_Mensal,"")</f>
        <v/>
      </c>
      <c r="F94" s="88" t="str">
        <f>IF(Nao_Pago*Tudo_Preenchido,Principal,"")</f>
        <v/>
      </c>
      <c r="G94" s="88" t="str">
        <f>IF(Nao_Pago*Tudo_Preenchido,Juros,"")</f>
        <v/>
      </c>
      <c r="H94" s="89" t="str">
        <f>IF(Nao_Pago*Tudo_Preenchido,Balanço_Final,"")</f>
        <v/>
      </c>
      <c r="J94" s="81"/>
      <c r="K94" s="81"/>
    </row>
    <row r="95" spans="2:11" x14ac:dyDescent="0.25">
      <c r="B95" s="86" t="str">
        <f>IF(Nao_Pago*Tudo_Preenchido,Pagamento_Num,"")</f>
        <v/>
      </c>
      <c r="C95" s="72" t="str">
        <f>IF(Nao_Pago*Tudo_Preenchido,Data_Pagamento,"")</f>
        <v/>
      </c>
      <c r="D95" s="87" t="str">
        <f>IF(Nao_Pago*Tudo_Preenchido,Balanço_Inicial,"")</f>
        <v/>
      </c>
      <c r="E95" s="88" t="str">
        <f>IF(Nao_Pago*Tudo_Preenchido,Pagamento_Mensal,"")</f>
        <v/>
      </c>
      <c r="F95" s="88" t="str">
        <f>IF(Nao_Pago*Tudo_Preenchido,Principal,"")</f>
        <v/>
      </c>
      <c r="G95" s="88" t="str">
        <f>IF(Nao_Pago*Tudo_Preenchido,Juros,"")</f>
        <v/>
      </c>
      <c r="H95" s="89" t="str">
        <f>IF(Nao_Pago*Tudo_Preenchido,Balanço_Final,"")</f>
        <v/>
      </c>
      <c r="J95" s="81"/>
      <c r="K95" s="81"/>
    </row>
    <row r="96" spans="2:11" x14ac:dyDescent="0.25">
      <c r="B96" s="86" t="str">
        <f>IF(Nao_Pago*Tudo_Preenchido,Pagamento_Num,"")</f>
        <v/>
      </c>
      <c r="C96" s="72" t="str">
        <f>IF(Nao_Pago*Tudo_Preenchido,Data_Pagamento,"")</f>
        <v/>
      </c>
      <c r="D96" s="87" t="str">
        <f>IF(Nao_Pago*Tudo_Preenchido,Balanço_Inicial,"")</f>
        <v/>
      </c>
      <c r="E96" s="88" t="str">
        <f>IF(Nao_Pago*Tudo_Preenchido,Pagamento_Mensal,"")</f>
        <v/>
      </c>
      <c r="F96" s="88" t="str">
        <f>IF(Nao_Pago*Tudo_Preenchido,Principal,"")</f>
        <v/>
      </c>
      <c r="G96" s="88" t="str">
        <f>IF(Nao_Pago*Tudo_Preenchido,Juros,"")</f>
        <v/>
      </c>
      <c r="H96" s="89" t="str">
        <f>IF(Nao_Pago*Tudo_Preenchido,Balanço_Final,"")</f>
        <v/>
      </c>
      <c r="J96" s="81"/>
      <c r="K96" s="81"/>
    </row>
    <row r="97" spans="2:11" x14ac:dyDescent="0.25">
      <c r="B97" s="86" t="str">
        <f>IF(Nao_Pago*Tudo_Preenchido,Pagamento_Num,"")</f>
        <v/>
      </c>
      <c r="C97" s="72" t="str">
        <f>IF(Nao_Pago*Tudo_Preenchido,Data_Pagamento,"")</f>
        <v/>
      </c>
      <c r="D97" s="87" t="str">
        <f>IF(Nao_Pago*Tudo_Preenchido,Balanço_Inicial,"")</f>
        <v/>
      </c>
      <c r="E97" s="88" t="str">
        <f>IF(Nao_Pago*Tudo_Preenchido,Pagamento_Mensal,"")</f>
        <v/>
      </c>
      <c r="F97" s="88" t="str">
        <f>IF(Nao_Pago*Tudo_Preenchido,Principal,"")</f>
        <v/>
      </c>
      <c r="G97" s="88" t="str">
        <f>IF(Nao_Pago*Tudo_Preenchido,Juros,"")</f>
        <v/>
      </c>
      <c r="H97" s="89" t="str">
        <f>IF(Nao_Pago*Tudo_Preenchido,Balanço_Final,"")</f>
        <v/>
      </c>
      <c r="J97" s="81"/>
      <c r="K97" s="81"/>
    </row>
    <row r="98" spans="2:11" x14ac:dyDescent="0.25">
      <c r="B98" s="86" t="str">
        <f>IF(Nao_Pago*Tudo_Preenchido,Pagamento_Num,"")</f>
        <v/>
      </c>
      <c r="C98" s="72" t="str">
        <f>IF(Nao_Pago*Tudo_Preenchido,Data_Pagamento,"")</f>
        <v/>
      </c>
      <c r="D98" s="87" t="str">
        <f>IF(Nao_Pago*Tudo_Preenchido,Balanço_Inicial,"")</f>
        <v/>
      </c>
      <c r="E98" s="88" t="str">
        <f>IF(Nao_Pago*Tudo_Preenchido,Pagamento_Mensal,"")</f>
        <v/>
      </c>
      <c r="F98" s="88" t="str">
        <f>IF(Nao_Pago*Tudo_Preenchido,Principal,"")</f>
        <v/>
      </c>
      <c r="G98" s="88" t="str">
        <f>IF(Nao_Pago*Tudo_Preenchido,Juros,"")</f>
        <v/>
      </c>
      <c r="H98" s="89" t="str">
        <f>IF(Nao_Pago*Tudo_Preenchido,Balanço_Final,"")</f>
        <v/>
      </c>
      <c r="J98" s="81"/>
      <c r="K98" s="81"/>
    </row>
    <row r="99" spans="2:11" x14ac:dyDescent="0.25">
      <c r="B99" s="86" t="str">
        <f>IF(Nao_Pago*Tudo_Preenchido,Pagamento_Num,"")</f>
        <v/>
      </c>
      <c r="C99" s="72" t="str">
        <f>IF(Nao_Pago*Tudo_Preenchido,Data_Pagamento,"")</f>
        <v/>
      </c>
      <c r="D99" s="87" t="str">
        <f>IF(Nao_Pago*Tudo_Preenchido,Balanço_Inicial,"")</f>
        <v/>
      </c>
      <c r="E99" s="88" t="str">
        <f>IF(Nao_Pago*Tudo_Preenchido,Pagamento_Mensal,"")</f>
        <v/>
      </c>
      <c r="F99" s="88" t="str">
        <f>IF(Nao_Pago*Tudo_Preenchido,Principal,"")</f>
        <v/>
      </c>
      <c r="G99" s="88" t="str">
        <f>IF(Nao_Pago*Tudo_Preenchido,Juros,"")</f>
        <v/>
      </c>
      <c r="H99" s="89" t="str">
        <f>IF(Nao_Pago*Tudo_Preenchido,Balanço_Final,"")</f>
        <v/>
      </c>
      <c r="J99" s="81"/>
      <c r="K99" s="81"/>
    </row>
    <row r="100" spans="2:11" x14ac:dyDescent="0.25">
      <c r="B100" s="86" t="str">
        <f>IF(Nao_Pago*Tudo_Preenchido,Pagamento_Num,"")</f>
        <v/>
      </c>
      <c r="C100" s="72" t="str">
        <f>IF(Nao_Pago*Tudo_Preenchido,Data_Pagamento,"")</f>
        <v/>
      </c>
      <c r="D100" s="87" t="str">
        <f>IF(Nao_Pago*Tudo_Preenchido,Balanço_Inicial,"")</f>
        <v/>
      </c>
      <c r="E100" s="88" t="str">
        <f>IF(Nao_Pago*Tudo_Preenchido,Pagamento_Mensal,"")</f>
        <v/>
      </c>
      <c r="F100" s="88" t="str">
        <f>IF(Nao_Pago*Tudo_Preenchido,Principal,"")</f>
        <v/>
      </c>
      <c r="G100" s="88" t="str">
        <f>IF(Nao_Pago*Tudo_Preenchido,Juros,"")</f>
        <v/>
      </c>
      <c r="H100" s="89" t="str">
        <f>IF(Nao_Pago*Tudo_Preenchido,Balanço_Final,"")</f>
        <v/>
      </c>
      <c r="J100" s="81"/>
      <c r="K100" s="81"/>
    </row>
    <row r="101" spans="2:11" x14ac:dyDescent="0.25">
      <c r="B101" s="86" t="str">
        <f>IF(Nao_Pago*Tudo_Preenchido,Pagamento_Num,"")</f>
        <v/>
      </c>
      <c r="C101" s="72" t="str">
        <f>IF(Nao_Pago*Tudo_Preenchido,Data_Pagamento,"")</f>
        <v/>
      </c>
      <c r="D101" s="87" t="str">
        <f>IF(Nao_Pago*Tudo_Preenchido,Balanço_Inicial,"")</f>
        <v/>
      </c>
      <c r="E101" s="88" t="str">
        <f>IF(Nao_Pago*Tudo_Preenchido,Pagamento_Mensal,"")</f>
        <v/>
      </c>
      <c r="F101" s="88" t="str">
        <f>IF(Nao_Pago*Tudo_Preenchido,Principal,"")</f>
        <v/>
      </c>
      <c r="G101" s="88" t="str">
        <f>IF(Nao_Pago*Tudo_Preenchido,Juros,"")</f>
        <v/>
      </c>
      <c r="H101" s="89" t="str">
        <f>IF(Nao_Pago*Tudo_Preenchido,Balanço_Final,"")</f>
        <v/>
      </c>
      <c r="J101" s="81"/>
      <c r="K101" s="81"/>
    </row>
    <row r="102" spans="2:11" x14ac:dyDescent="0.25">
      <c r="B102" s="86" t="str">
        <f>IF(Nao_Pago*Tudo_Preenchido,Pagamento_Num,"")</f>
        <v/>
      </c>
      <c r="C102" s="72" t="str">
        <f>IF(Nao_Pago*Tudo_Preenchido,Data_Pagamento,"")</f>
        <v/>
      </c>
      <c r="D102" s="87" t="str">
        <f>IF(Nao_Pago*Tudo_Preenchido,Balanço_Inicial,"")</f>
        <v/>
      </c>
      <c r="E102" s="88" t="str">
        <f>IF(Nao_Pago*Tudo_Preenchido,Pagamento_Mensal,"")</f>
        <v/>
      </c>
      <c r="F102" s="88" t="str">
        <f>IF(Nao_Pago*Tudo_Preenchido,Principal,"")</f>
        <v/>
      </c>
      <c r="G102" s="88" t="str">
        <f>IF(Nao_Pago*Tudo_Preenchido,Juros,"")</f>
        <v/>
      </c>
      <c r="H102" s="89" t="str">
        <f>IF(Nao_Pago*Tudo_Preenchido,Balanço_Final,"")</f>
        <v/>
      </c>
      <c r="J102" s="81"/>
      <c r="K102" s="81"/>
    </row>
    <row r="103" spans="2:11" x14ac:dyDescent="0.25">
      <c r="B103" s="86" t="str">
        <f>IF(Nao_Pago*Tudo_Preenchido,Pagamento_Num,"")</f>
        <v/>
      </c>
      <c r="C103" s="72" t="str">
        <f>IF(Nao_Pago*Tudo_Preenchido,Data_Pagamento,"")</f>
        <v/>
      </c>
      <c r="D103" s="87" t="str">
        <f>IF(Nao_Pago*Tudo_Preenchido,Balanço_Inicial,"")</f>
        <v/>
      </c>
      <c r="E103" s="88" t="str">
        <f>IF(Nao_Pago*Tudo_Preenchido,Pagamento_Mensal,"")</f>
        <v/>
      </c>
      <c r="F103" s="88" t="str">
        <f>IF(Nao_Pago*Tudo_Preenchido,Principal,"")</f>
        <v/>
      </c>
      <c r="G103" s="88" t="str">
        <f>IF(Nao_Pago*Tudo_Preenchido,Juros,"")</f>
        <v/>
      </c>
      <c r="H103" s="89" t="str">
        <f>IF(Nao_Pago*Tudo_Preenchido,Balanço_Final,"")</f>
        <v/>
      </c>
      <c r="J103" s="81"/>
      <c r="K103" s="81"/>
    </row>
    <row r="104" spans="2:11" x14ac:dyDescent="0.25">
      <c r="B104" s="86" t="str">
        <f>IF(Nao_Pago*Tudo_Preenchido,Pagamento_Num,"")</f>
        <v/>
      </c>
      <c r="C104" s="72" t="str">
        <f>IF(Nao_Pago*Tudo_Preenchido,Data_Pagamento,"")</f>
        <v/>
      </c>
      <c r="D104" s="87" t="str">
        <f>IF(Nao_Pago*Tudo_Preenchido,Balanço_Inicial,"")</f>
        <v/>
      </c>
      <c r="E104" s="88" t="str">
        <f>IF(Nao_Pago*Tudo_Preenchido,Pagamento_Mensal,"")</f>
        <v/>
      </c>
      <c r="F104" s="88" t="str">
        <f>IF(Nao_Pago*Tudo_Preenchido,Principal,"")</f>
        <v/>
      </c>
      <c r="G104" s="88" t="str">
        <f>IF(Nao_Pago*Tudo_Preenchido,Juros,"")</f>
        <v/>
      </c>
      <c r="H104" s="89" t="str">
        <f>IF(Nao_Pago*Tudo_Preenchido,Balanço_Final,"")</f>
        <v/>
      </c>
      <c r="J104" s="81"/>
      <c r="K104" s="81"/>
    </row>
    <row r="105" spans="2:11" x14ac:dyDescent="0.25">
      <c r="B105" s="86" t="str">
        <f>IF(Nao_Pago*Tudo_Preenchido,Pagamento_Num,"")</f>
        <v/>
      </c>
      <c r="C105" s="72" t="str">
        <f>IF(Nao_Pago*Tudo_Preenchido,Data_Pagamento,"")</f>
        <v/>
      </c>
      <c r="D105" s="87" t="str">
        <f>IF(Nao_Pago*Tudo_Preenchido,Balanço_Inicial,"")</f>
        <v/>
      </c>
      <c r="E105" s="88" t="str">
        <f>IF(Nao_Pago*Tudo_Preenchido,Pagamento_Mensal,"")</f>
        <v/>
      </c>
      <c r="F105" s="88" t="str">
        <f>IF(Nao_Pago*Tudo_Preenchido,Principal,"")</f>
        <v/>
      </c>
      <c r="G105" s="88" t="str">
        <f>IF(Nao_Pago*Tudo_Preenchido,Juros,"")</f>
        <v/>
      </c>
      <c r="H105" s="89" t="str">
        <f>IF(Nao_Pago*Tudo_Preenchido,Balanço_Final,"")</f>
        <v/>
      </c>
      <c r="J105" s="81"/>
      <c r="K105" s="81"/>
    </row>
    <row r="106" spans="2:11" x14ac:dyDescent="0.25">
      <c r="B106" s="86" t="str">
        <f>IF(Nao_Pago*Tudo_Preenchido,Pagamento_Num,"")</f>
        <v/>
      </c>
      <c r="C106" s="72" t="str">
        <f>IF(Nao_Pago*Tudo_Preenchido,Data_Pagamento,"")</f>
        <v/>
      </c>
      <c r="D106" s="87" t="str">
        <f>IF(Nao_Pago*Tudo_Preenchido,Balanço_Inicial,"")</f>
        <v/>
      </c>
      <c r="E106" s="88" t="str">
        <f>IF(Nao_Pago*Tudo_Preenchido,Pagamento_Mensal,"")</f>
        <v/>
      </c>
      <c r="F106" s="88" t="str">
        <f>IF(Nao_Pago*Tudo_Preenchido,Principal,"")</f>
        <v/>
      </c>
      <c r="G106" s="88" t="str">
        <f>IF(Nao_Pago*Tudo_Preenchido,Juros,"")</f>
        <v/>
      </c>
      <c r="H106" s="89" t="str">
        <f>IF(Nao_Pago*Tudo_Preenchido,Balanço_Final,"")</f>
        <v/>
      </c>
      <c r="J106" s="81"/>
      <c r="K106" s="81"/>
    </row>
    <row r="107" spans="2:11" x14ac:dyDescent="0.25">
      <c r="B107" s="86" t="str">
        <f>IF(Nao_Pago*Tudo_Preenchido,Pagamento_Num,"")</f>
        <v/>
      </c>
      <c r="C107" s="72" t="str">
        <f>IF(Nao_Pago*Tudo_Preenchido,Data_Pagamento,"")</f>
        <v/>
      </c>
      <c r="D107" s="87" t="str">
        <f>IF(Nao_Pago*Tudo_Preenchido,Balanço_Inicial,"")</f>
        <v/>
      </c>
      <c r="E107" s="88" t="str">
        <f>IF(Nao_Pago*Tudo_Preenchido,Pagamento_Mensal,"")</f>
        <v/>
      </c>
      <c r="F107" s="88" t="str">
        <f>IF(Nao_Pago*Tudo_Preenchido,Principal,"")</f>
        <v/>
      </c>
      <c r="G107" s="88" t="str">
        <f>IF(Nao_Pago*Tudo_Preenchido,Juros,"")</f>
        <v/>
      </c>
      <c r="H107" s="89" t="str">
        <f>IF(Nao_Pago*Tudo_Preenchido,Balanço_Final,"")</f>
        <v/>
      </c>
      <c r="J107" s="81"/>
      <c r="K107" s="81"/>
    </row>
    <row r="108" spans="2:11" x14ac:dyDescent="0.25">
      <c r="B108" s="86" t="str">
        <f>IF(Nao_Pago*Tudo_Preenchido,Pagamento_Num,"")</f>
        <v/>
      </c>
      <c r="C108" s="72" t="str">
        <f>IF(Nao_Pago*Tudo_Preenchido,Data_Pagamento,"")</f>
        <v/>
      </c>
      <c r="D108" s="87" t="str">
        <f>IF(Nao_Pago*Tudo_Preenchido,Balanço_Inicial,"")</f>
        <v/>
      </c>
      <c r="E108" s="88" t="str">
        <f>IF(Nao_Pago*Tudo_Preenchido,Pagamento_Mensal,"")</f>
        <v/>
      </c>
      <c r="F108" s="88" t="str">
        <f>IF(Nao_Pago*Tudo_Preenchido,Principal,"")</f>
        <v/>
      </c>
      <c r="G108" s="88" t="str">
        <f>IF(Nao_Pago*Tudo_Preenchido,Juros,"")</f>
        <v/>
      </c>
      <c r="H108" s="89" t="str">
        <f>IF(Nao_Pago*Tudo_Preenchido,Balanço_Final,"")</f>
        <v/>
      </c>
      <c r="J108" s="81"/>
      <c r="K108" s="81"/>
    </row>
    <row r="109" spans="2:11" x14ac:dyDescent="0.25">
      <c r="B109" s="86" t="str">
        <f>IF(Nao_Pago*Tudo_Preenchido,Pagamento_Num,"")</f>
        <v/>
      </c>
      <c r="C109" s="72" t="str">
        <f>IF(Nao_Pago*Tudo_Preenchido,Data_Pagamento,"")</f>
        <v/>
      </c>
      <c r="D109" s="87" t="str">
        <f>IF(Nao_Pago*Tudo_Preenchido,Balanço_Inicial,"")</f>
        <v/>
      </c>
      <c r="E109" s="88" t="str">
        <f>IF(Nao_Pago*Tudo_Preenchido,Pagamento_Mensal,"")</f>
        <v/>
      </c>
      <c r="F109" s="88" t="str">
        <f>IF(Nao_Pago*Tudo_Preenchido,Principal,"")</f>
        <v/>
      </c>
      <c r="G109" s="88" t="str">
        <f>IF(Nao_Pago*Tudo_Preenchido,Juros,"")</f>
        <v/>
      </c>
      <c r="H109" s="89" t="str">
        <f>IF(Nao_Pago*Tudo_Preenchido,Balanço_Final,"")</f>
        <v/>
      </c>
      <c r="J109" s="81"/>
      <c r="K109" s="81"/>
    </row>
    <row r="110" spans="2:11" x14ac:dyDescent="0.25">
      <c r="B110" s="86" t="str">
        <f>IF(Nao_Pago*Tudo_Preenchido,Pagamento_Num,"")</f>
        <v/>
      </c>
      <c r="C110" s="72" t="str">
        <f>IF(Nao_Pago*Tudo_Preenchido,Data_Pagamento,"")</f>
        <v/>
      </c>
      <c r="D110" s="87" t="str">
        <f>IF(Nao_Pago*Tudo_Preenchido,Balanço_Inicial,"")</f>
        <v/>
      </c>
      <c r="E110" s="88" t="str">
        <f>IF(Nao_Pago*Tudo_Preenchido,Pagamento_Mensal,"")</f>
        <v/>
      </c>
      <c r="F110" s="88" t="str">
        <f>IF(Nao_Pago*Tudo_Preenchido,Principal,"")</f>
        <v/>
      </c>
      <c r="G110" s="88" t="str">
        <f>IF(Nao_Pago*Tudo_Preenchido,Juros,"")</f>
        <v/>
      </c>
      <c r="H110" s="89" t="str">
        <f>IF(Nao_Pago*Tudo_Preenchido,Balanço_Final,"")</f>
        <v/>
      </c>
      <c r="J110" s="81"/>
      <c r="K110" s="81"/>
    </row>
    <row r="111" spans="2:11" x14ac:dyDescent="0.25">
      <c r="B111" s="86" t="str">
        <f>IF(Nao_Pago*Tudo_Preenchido,Pagamento_Num,"")</f>
        <v/>
      </c>
      <c r="C111" s="72" t="str">
        <f>IF(Nao_Pago*Tudo_Preenchido,Data_Pagamento,"")</f>
        <v/>
      </c>
      <c r="D111" s="87" t="str">
        <f>IF(Nao_Pago*Tudo_Preenchido,Balanço_Inicial,"")</f>
        <v/>
      </c>
      <c r="E111" s="88" t="str">
        <f>IF(Nao_Pago*Tudo_Preenchido,Pagamento_Mensal,"")</f>
        <v/>
      </c>
      <c r="F111" s="88" t="str">
        <f>IF(Nao_Pago*Tudo_Preenchido,Principal,"")</f>
        <v/>
      </c>
      <c r="G111" s="88" t="str">
        <f>IF(Nao_Pago*Tudo_Preenchido,Juros,"")</f>
        <v/>
      </c>
      <c r="H111" s="89" t="str">
        <f>IF(Nao_Pago*Tudo_Preenchido,Balanço_Final,"")</f>
        <v/>
      </c>
      <c r="J111" s="81"/>
      <c r="K111" s="81"/>
    </row>
    <row r="112" spans="2:11" x14ac:dyDescent="0.25">
      <c r="B112" s="86" t="str">
        <f>IF(Nao_Pago*Tudo_Preenchido,Pagamento_Num,"")</f>
        <v/>
      </c>
      <c r="C112" s="72" t="str">
        <f>IF(Nao_Pago*Tudo_Preenchido,Data_Pagamento,"")</f>
        <v/>
      </c>
      <c r="D112" s="87" t="str">
        <f>IF(Nao_Pago*Tudo_Preenchido,Balanço_Inicial,"")</f>
        <v/>
      </c>
      <c r="E112" s="88" t="str">
        <f>IF(Nao_Pago*Tudo_Preenchido,Pagamento_Mensal,"")</f>
        <v/>
      </c>
      <c r="F112" s="88" t="str">
        <f>IF(Nao_Pago*Tudo_Preenchido,Principal,"")</f>
        <v/>
      </c>
      <c r="G112" s="88" t="str">
        <f>IF(Nao_Pago*Tudo_Preenchido,Juros,"")</f>
        <v/>
      </c>
      <c r="H112" s="89" t="str">
        <f>IF(Nao_Pago*Tudo_Preenchido,Balanço_Final,"")</f>
        <v/>
      </c>
      <c r="J112" s="81"/>
      <c r="K112" s="81"/>
    </row>
    <row r="113" spans="2:11" x14ac:dyDescent="0.25">
      <c r="B113" s="86" t="str">
        <f>IF(Nao_Pago*Tudo_Preenchido,Pagamento_Num,"")</f>
        <v/>
      </c>
      <c r="C113" s="72" t="str">
        <f>IF(Nao_Pago*Tudo_Preenchido,Data_Pagamento,"")</f>
        <v/>
      </c>
      <c r="D113" s="87" t="str">
        <f>IF(Nao_Pago*Tudo_Preenchido,Balanço_Inicial,"")</f>
        <v/>
      </c>
      <c r="E113" s="88" t="str">
        <f>IF(Nao_Pago*Tudo_Preenchido,Pagamento_Mensal,"")</f>
        <v/>
      </c>
      <c r="F113" s="88" t="str">
        <f>IF(Nao_Pago*Tudo_Preenchido,Principal,"")</f>
        <v/>
      </c>
      <c r="G113" s="88" t="str">
        <f>IF(Nao_Pago*Tudo_Preenchido,Juros,"")</f>
        <v/>
      </c>
      <c r="H113" s="89" t="str">
        <f>IF(Nao_Pago*Tudo_Preenchido,Balanço_Final,"")</f>
        <v/>
      </c>
      <c r="J113" s="81"/>
      <c r="K113" s="81"/>
    </row>
    <row r="114" spans="2:11" x14ac:dyDescent="0.25">
      <c r="B114" s="86" t="str">
        <f>IF(Nao_Pago*Tudo_Preenchido,Pagamento_Num,"")</f>
        <v/>
      </c>
      <c r="C114" s="72" t="str">
        <f>IF(Nao_Pago*Tudo_Preenchido,Data_Pagamento,"")</f>
        <v/>
      </c>
      <c r="D114" s="87" t="str">
        <f>IF(Nao_Pago*Tudo_Preenchido,Balanço_Inicial,"")</f>
        <v/>
      </c>
      <c r="E114" s="88" t="str">
        <f>IF(Nao_Pago*Tudo_Preenchido,Pagamento_Mensal,"")</f>
        <v/>
      </c>
      <c r="F114" s="88" t="str">
        <f>IF(Nao_Pago*Tudo_Preenchido,Principal,"")</f>
        <v/>
      </c>
      <c r="G114" s="88" t="str">
        <f>IF(Nao_Pago*Tudo_Preenchido,Juros,"")</f>
        <v/>
      </c>
      <c r="H114" s="89" t="str">
        <f>IF(Nao_Pago*Tudo_Preenchido,Balanço_Final,"")</f>
        <v/>
      </c>
      <c r="J114" s="81"/>
      <c r="K114" s="81"/>
    </row>
    <row r="115" spans="2:11" x14ac:dyDescent="0.25">
      <c r="B115" s="86" t="str">
        <f>IF(Nao_Pago*Tudo_Preenchido,Pagamento_Num,"")</f>
        <v/>
      </c>
      <c r="C115" s="72" t="str">
        <f>IF(Nao_Pago*Tudo_Preenchido,Data_Pagamento,"")</f>
        <v/>
      </c>
      <c r="D115" s="87" t="str">
        <f>IF(Nao_Pago*Tudo_Preenchido,Balanço_Inicial,"")</f>
        <v/>
      </c>
      <c r="E115" s="88" t="str">
        <f>IF(Nao_Pago*Tudo_Preenchido,Pagamento_Mensal,"")</f>
        <v/>
      </c>
      <c r="F115" s="88" t="str">
        <f>IF(Nao_Pago*Tudo_Preenchido,Principal,"")</f>
        <v/>
      </c>
      <c r="G115" s="88" t="str">
        <f>IF(Nao_Pago*Tudo_Preenchido,Juros,"")</f>
        <v/>
      </c>
      <c r="H115" s="89" t="str">
        <f>IF(Nao_Pago*Tudo_Preenchido,Balanço_Final,"")</f>
        <v/>
      </c>
      <c r="J115" s="81"/>
      <c r="K115" s="81"/>
    </row>
    <row r="116" spans="2:11" x14ac:dyDescent="0.25">
      <c r="B116" s="86" t="str">
        <f>IF(Nao_Pago*Tudo_Preenchido,Pagamento_Num,"")</f>
        <v/>
      </c>
      <c r="C116" s="72" t="str">
        <f>IF(Nao_Pago*Tudo_Preenchido,Data_Pagamento,"")</f>
        <v/>
      </c>
      <c r="D116" s="87" t="str">
        <f>IF(Nao_Pago*Tudo_Preenchido,Balanço_Inicial,"")</f>
        <v/>
      </c>
      <c r="E116" s="88" t="str">
        <f>IF(Nao_Pago*Tudo_Preenchido,Pagamento_Mensal,"")</f>
        <v/>
      </c>
      <c r="F116" s="88" t="str">
        <f>IF(Nao_Pago*Tudo_Preenchido,Principal,"")</f>
        <v/>
      </c>
      <c r="G116" s="88" t="str">
        <f>IF(Nao_Pago*Tudo_Preenchido,Juros,"")</f>
        <v/>
      </c>
      <c r="H116" s="89" t="str">
        <f>IF(Nao_Pago*Tudo_Preenchido,Balanço_Final,"")</f>
        <v/>
      </c>
      <c r="J116" s="81"/>
      <c r="K116" s="81"/>
    </row>
    <row r="117" spans="2:11" x14ac:dyDescent="0.25">
      <c r="B117" s="86" t="str">
        <f>IF(Nao_Pago*Tudo_Preenchido,Pagamento_Num,"")</f>
        <v/>
      </c>
      <c r="C117" s="72" t="str">
        <f>IF(Nao_Pago*Tudo_Preenchido,Data_Pagamento,"")</f>
        <v/>
      </c>
      <c r="D117" s="87" t="str">
        <f>IF(Nao_Pago*Tudo_Preenchido,Balanço_Inicial,"")</f>
        <v/>
      </c>
      <c r="E117" s="88" t="str">
        <f>IF(Nao_Pago*Tudo_Preenchido,Pagamento_Mensal,"")</f>
        <v/>
      </c>
      <c r="F117" s="88" t="str">
        <f>IF(Nao_Pago*Tudo_Preenchido,Principal,"")</f>
        <v/>
      </c>
      <c r="G117" s="88" t="str">
        <f>IF(Nao_Pago*Tudo_Preenchido,Juros,"")</f>
        <v/>
      </c>
      <c r="H117" s="89" t="str">
        <f>IF(Nao_Pago*Tudo_Preenchido,Balanço_Final,"")</f>
        <v/>
      </c>
      <c r="J117" s="81"/>
      <c r="K117" s="81"/>
    </row>
    <row r="118" spans="2:11" x14ac:dyDescent="0.25">
      <c r="B118" s="86" t="str">
        <f>IF(Nao_Pago*Tudo_Preenchido,Pagamento_Num,"")</f>
        <v/>
      </c>
      <c r="C118" s="72" t="str">
        <f>IF(Nao_Pago*Tudo_Preenchido,Data_Pagamento,"")</f>
        <v/>
      </c>
      <c r="D118" s="87" t="str">
        <f>IF(Nao_Pago*Tudo_Preenchido,Balanço_Inicial,"")</f>
        <v/>
      </c>
      <c r="E118" s="88" t="str">
        <f>IF(Nao_Pago*Tudo_Preenchido,Pagamento_Mensal,"")</f>
        <v/>
      </c>
      <c r="F118" s="88" t="str">
        <f>IF(Nao_Pago*Tudo_Preenchido,Principal,"")</f>
        <v/>
      </c>
      <c r="G118" s="88" t="str">
        <f>IF(Nao_Pago*Tudo_Preenchido,Juros,"")</f>
        <v/>
      </c>
      <c r="H118" s="89" t="str">
        <f>IF(Nao_Pago*Tudo_Preenchido,Balanço_Final,"")</f>
        <v/>
      </c>
      <c r="J118" s="81"/>
      <c r="K118" s="81"/>
    </row>
    <row r="119" spans="2:11" x14ac:dyDescent="0.25">
      <c r="B119" s="86" t="str">
        <f>IF(Nao_Pago*Tudo_Preenchido,Pagamento_Num,"")</f>
        <v/>
      </c>
      <c r="C119" s="72" t="str">
        <f>IF(Nao_Pago*Tudo_Preenchido,Data_Pagamento,"")</f>
        <v/>
      </c>
      <c r="D119" s="87" t="str">
        <f>IF(Nao_Pago*Tudo_Preenchido,Balanço_Inicial,"")</f>
        <v/>
      </c>
      <c r="E119" s="88" t="str">
        <f>IF(Nao_Pago*Tudo_Preenchido,Pagamento_Mensal,"")</f>
        <v/>
      </c>
      <c r="F119" s="88" t="str">
        <f>IF(Nao_Pago*Tudo_Preenchido,Principal,"")</f>
        <v/>
      </c>
      <c r="G119" s="88" t="str">
        <f>IF(Nao_Pago*Tudo_Preenchido,Juros,"")</f>
        <v/>
      </c>
      <c r="H119" s="89" t="str">
        <f>IF(Nao_Pago*Tudo_Preenchido,Balanço_Final,"")</f>
        <v/>
      </c>
      <c r="J119" s="81"/>
      <c r="K119" s="81"/>
    </row>
    <row r="120" spans="2:11" x14ac:dyDescent="0.25">
      <c r="B120" s="86" t="str">
        <f>IF(Nao_Pago*Tudo_Preenchido,Pagamento_Num,"")</f>
        <v/>
      </c>
      <c r="C120" s="72" t="str">
        <f>IF(Nao_Pago*Tudo_Preenchido,Data_Pagamento,"")</f>
        <v/>
      </c>
      <c r="D120" s="87" t="str">
        <f>IF(Nao_Pago*Tudo_Preenchido,Balanço_Inicial,"")</f>
        <v/>
      </c>
      <c r="E120" s="88" t="str">
        <f>IF(Nao_Pago*Tudo_Preenchido,Pagamento_Mensal,"")</f>
        <v/>
      </c>
      <c r="F120" s="88" t="str">
        <f>IF(Nao_Pago*Tudo_Preenchido,Principal,"")</f>
        <v/>
      </c>
      <c r="G120" s="88" t="str">
        <f>IF(Nao_Pago*Tudo_Preenchido,Juros,"")</f>
        <v/>
      </c>
      <c r="H120" s="89" t="str">
        <f>IF(Nao_Pago*Tudo_Preenchido,Balanço_Final,"")</f>
        <v/>
      </c>
      <c r="J120" s="81"/>
      <c r="K120" s="81"/>
    </row>
    <row r="121" spans="2:11" x14ac:dyDescent="0.25">
      <c r="B121" s="86" t="str">
        <f>IF(Nao_Pago*Tudo_Preenchido,Pagamento_Num,"")</f>
        <v/>
      </c>
      <c r="C121" s="72" t="str">
        <f>IF(Nao_Pago*Tudo_Preenchido,Data_Pagamento,"")</f>
        <v/>
      </c>
      <c r="D121" s="87" t="str">
        <f>IF(Nao_Pago*Tudo_Preenchido,Balanço_Inicial,"")</f>
        <v/>
      </c>
      <c r="E121" s="88" t="str">
        <f>IF(Nao_Pago*Tudo_Preenchido,Pagamento_Mensal,"")</f>
        <v/>
      </c>
      <c r="F121" s="88" t="str">
        <f>IF(Nao_Pago*Tudo_Preenchido,Principal,"")</f>
        <v/>
      </c>
      <c r="G121" s="88" t="str">
        <f>IF(Nao_Pago*Tudo_Preenchido,Juros,"")</f>
        <v/>
      </c>
      <c r="H121" s="89" t="str">
        <f>IF(Nao_Pago*Tudo_Preenchido,Balanço_Final,"")</f>
        <v/>
      </c>
      <c r="J121" s="81"/>
      <c r="K121" s="81"/>
    </row>
    <row r="122" spans="2:11" x14ac:dyDescent="0.25">
      <c r="B122" s="86" t="str">
        <f>IF(Nao_Pago*Tudo_Preenchido,Pagamento_Num,"")</f>
        <v/>
      </c>
      <c r="C122" s="72" t="str">
        <f>IF(Nao_Pago*Tudo_Preenchido,Data_Pagamento,"")</f>
        <v/>
      </c>
      <c r="D122" s="87" t="str">
        <f>IF(Nao_Pago*Tudo_Preenchido,Balanço_Inicial,"")</f>
        <v/>
      </c>
      <c r="E122" s="88" t="str">
        <f>IF(Nao_Pago*Tudo_Preenchido,Pagamento_Mensal,"")</f>
        <v/>
      </c>
      <c r="F122" s="88" t="str">
        <f>IF(Nao_Pago*Tudo_Preenchido,Principal,"")</f>
        <v/>
      </c>
      <c r="G122" s="88" t="str">
        <f>IF(Nao_Pago*Tudo_Preenchido,Juros,"")</f>
        <v/>
      </c>
      <c r="H122" s="89" t="str">
        <f>IF(Nao_Pago*Tudo_Preenchido,Balanço_Final,"")</f>
        <v/>
      </c>
      <c r="J122" s="81"/>
      <c r="K122" s="81"/>
    </row>
    <row r="123" spans="2:11" x14ac:dyDescent="0.25">
      <c r="B123" s="86" t="str">
        <f>IF(Nao_Pago*Tudo_Preenchido,Pagamento_Num,"")</f>
        <v/>
      </c>
      <c r="C123" s="72" t="str">
        <f>IF(Nao_Pago*Tudo_Preenchido,Data_Pagamento,"")</f>
        <v/>
      </c>
      <c r="D123" s="87" t="str">
        <f>IF(Nao_Pago*Tudo_Preenchido,Balanço_Inicial,"")</f>
        <v/>
      </c>
      <c r="E123" s="88" t="str">
        <f>IF(Nao_Pago*Tudo_Preenchido,Pagamento_Mensal,"")</f>
        <v/>
      </c>
      <c r="F123" s="88" t="str">
        <f>IF(Nao_Pago*Tudo_Preenchido,Principal,"")</f>
        <v/>
      </c>
      <c r="G123" s="88" t="str">
        <f>IF(Nao_Pago*Tudo_Preenchido,Juros,"")</f>
        <v/>
      </c>
      <c r="H123" s="89" t="str">
        <f>IF(Nao_Pago*Tudo_Preenchido,Balanço_Final,"")</f>
        <v/>
      </c>
      <c r="J123" s="81"/>
      <c r="K123" s="81"/>
    </row>
    <row r="124" spans="2:11" x14ac:dyDescent="0.25">
      <c r="B124" s="86" t="str">
        <f>IF(Nao_Pago*Tudo_Preenchido,Pagamento_Num,"")</f>
        <v/>
      </c>
      <c r="C124" s="72" t="str">
        <f>IF(Nao_Pago*Tudo_Preenchido,Data_Pagamento,"")</f>
        <v/>
      </c>
      <c r="D124" s="87" t="str">
        <f>IF(Nao_Pago*Tudo_Preenchido,Balanço_Inicial,"")</f>
        <v/>
      </c>
      <c r="E124" s="88" t="str">
        <f>IF(Nao_Pago*Tudo_Preenchido,Pagamento_Mensal,"")</f>
        <v/>
      </c>
      <c r="F124" s="88" t="str">
        <f>IF(Nao_Pago*Tudo_Preenchido,Principal,"")</f>
        <v/>
      </c>
      <c r="G124" s="88" t="str">
        <f>IF(Nao_Pago*Tudo_Preenchido,Juros,"")</f>
        <v/>
      </c>
      <c r="H124" s="89" t="str">
        <f>IF(Nao_Pago*Tudo_Preenchido,Balanço_Final,"")</f>
        <v/>
      </c>
      <c r="J124" s="81"/>
      <c r="K124" s="81"/>
    </row>
    <row r="125" spans="2:11" x14ac:dyDescent="0.25">
      <c r="B125" s="86" t="str">
        <f>IF(Nao_Pago*Tudo_Preenchido,Pagamento_Num,"")</f>
        <v/>
      </c>
      <c r="C125" s="72" t="str">
        <f>IF(Nao_Pago*Tudo_Preenchido,Data_Pagamento,"")</f>
        <v/>
      </c>
      <c r="D125" s="87" t="str">
        <f>IF(Nao_Pago*Tudo_Preenchido,Balanço_Inicial,"")</f>
        <v/>
      </c>
      <c r="E125" s="88" t="str">
        <f>IF(Nao_Pago*Tudo_Preenchido,Pagamento_Mensal,"")</f>
        <v/>
      </c>
      <c r="F125" s="88" t="str">
        <f>IF(Nao_Pago*Tudo_Preenchido,Principal,"")</f>
        <v/>
      </c>
      <c r="G125" s="88" t="str">
        <f>IF(Nao_Pago*Tudo_Preenchido,Juros,"")</f>
        <v/>
      </c>
      <c r="H125" s="89" t="str">
        <f>IF(Nao_Pago*Tudo_Preenchido,Balanço_Final,"")</f>
        <v/>
      </c>
      <c r="J125" s="81"/>
      <c r="K125" s="81"/>
    </row>
    <row r="126" spans="2:11" x14ac:dyDescent="0.25">
      <c r="B126" s="86" t="str">
        <f>IF(Nao_Pago*Tudo_Preenchido,Pagamento_Num,"")</f>
        <v/>
      </c>
      <c r="C126" s="72" t="str">
        <f>IF(Nao_Pago*Tudo_Preenchido,Data_Pagamento,"")</f>
        <v/>
      </c>
      <c r="D126" s="87" t="str">
        <f>IF(Nao_Pago*Tudo_Preenchido,Balanço_Inicial,"")</f>
        <v/>
      </c>
      <c r="E126" s="88" t="str">
        <f>IF(Nao_Pago*Tudo_Preenchido,Pagamento_Mensal,"")</f>
        <v/>
      </c>
      <c r="F126" s="88" t="str">
        <f>IF(Nao_Pago*Tudo_Preenchido,Principal,"")</f>
        <v/>
      </c>
      <c r="G126" s="88" t="str">
        <f>IF(Nao_Pago*Tudo_Preenchido,Juros,"")</f>
        <v/>
      </c>
      <c r="H126" s="89" t="str">
        <f>IF(Nao_Pago*Tudo_Preenchido,Balanço_Final,"")</f>
        <v/>
      </c>
      <c r="J126" s="81"/>
      <c r="K126" s="81"/>
    </row>
    <row r="127" spans="2:11" x14ac:dyDescent="0.25">
      <c r="B127" s="86" t="str">
        <f>IF(Nao_Pago*Tudo_Preenchido,Pagamento_Num,"")</f>
        <v/>
      </c>
      <c r="C127" s="72" t="str">
        <f>IF(Nao_Pago*Tudo_Preenchido,Data_Pagamento,"")</f>
        <v/>
      </c>
      <c r="D127" s="87" t="str">
        <f>IF(Nao_Pago*Tudo_Preenchido,Balanço_Inicial,"")</f>
        <v/>
      </c>
      <c r="E127" s="88" t="str">
        <f>IF(Nao_Pago*Tudo_Preenchido,Pagamento_Mensal,"")</f>
        <v/>
      </c>
      <c r="F127" s="88" t="str">
        <f>IF(Nao_Pago*Tudo_Preenchido,Principal,"")</f>
        <v/>
      </c>
      <c r="G127" s="88" t="str">
        <f>IF(Nao_Pago*Tudo_Preenchido,Juros,"")</f>
        <v/>
      </c>
      <c r="H127" s="89" t="str">
        <f>IF(Nao_Pago*Tudo_Preenchido,Balanço_Final,"")</f>
        <v/>
      </c>
      <c r="J127" s="81"/>
      <c r="K127" s="81"/>
    </row>
    <row r="128" spans="2:11" x14ac:dyDescent="0.25">
      <c r="B128" s="86" t="str">
        <f>IF(Nao_Pago*Tudo_Preenchido,Pagamento_Num,"")</f>
        <v/>
      </c>
      <c r="C128" s="72" t="str">
        <f>IF(Nao_Pago*Tudo_Preenchido,Data_Pagamento,"")</f>
        <v/>
      </c>
      <c r="D128" s="87" t="str">
        <f>IF(Nao_Pago*Tudo_Preenchido,Balanço_Inicial,"")</f>
        <v/>
      </c>
      <c r="E128" s="88" t="str">
        <f>IF(Nao_Pago*Tudo_Preenchido,Pagamento_Mensal,"")</f>
        <v/>
      </c>
      <c r="F128" s="88" t="str">
        <f>IF(Nao_Pago*Tudo_Preenchido,Principal,"")</f>
        <v/>
      </c>
      <c r="G128" s="88" t="str">
        <f>IF(Nao_Pago*Tudo_Preenchido,Juros,"")</f>
        <v/>
      </c>
      <c r="H128" s="89" t="str">
        <f>IF(Nao_Pago*Tudo_Preenchido,Balanço_Final,"")</f>
        <v/>
      </c>
      <c r="J128" s="81"/>
      <c r="K128" s="81"/>
    </row>
    <row r="129" spans="2:11" x14ac:dyDescent="0.25">
      <c r="B129" s="86" t="str">
        <f>IF(Nao_Pago*Tudo_Preenchido,Pagamento_Num,"")</f>
        <v/>
      </c>
      <c r="C129" s="72" t="str">
        <f>IF(Nao_Pago*Tudo_Preenchido,Data_Pagamento,"")</f>
        <v/>
      </c>
      <c r="D129" s="87" t="str">
        <f>IF(Nao_Pago*Tudo_Preenchido,Balanço_Inicial,"")</f>
        <v/>
      </c>
      <c r="E129" s="88" t="str">
        <f>IF(Nao_Pago*Tudo_Preenchido,Pagamento_Mensal,"")</f>
        <v/>
      </c>
      <c r="F129" s="88" t="str">
        <f>IF(Nao_Pago*Tudo_Preenchido,Principal,"")</f>
        <v/>
      </c>
      <c r="G129" s="88" t="str">
        <f>IF(Nao_Pago*Tudo_Preenchido,Juros,"")</f>
        <v/>
      </c>
      <c r="H129" s="89" t="str">
        <f>IF(Nao_Pago*Tudo_Preenchido,Balanço_Final,"")</f>
        <v/>
      </c>
      <c r="J129" s="81"/>
      <c r="K129" s="81"/>
    </row>
    <row r="130" spans="2:11" x14ac:dyDescent="0.25">
      <c r="B130" s="86" t="str">
        <f>IF(Nao_Pago*Tudo_Preenchido,Pagamento_Num,"")</f>
        <v/>
      </c>
      <c r="C130" s="72" t="str">
        <f>IF(Nao_Pago*Tudo_Preenchido,Data_Pagamento,"")</f>
        <v/>
      </c>
      <c r="D130" s="87" t="str">
        <f>IF(Nao_Pago*Tudo_Preenchido,Balanço_Inicial,"")</f>
        <v/>
      </c>
      <c r="E130" s="88" t="str">
        <f>IF(Nao_Pago*Tudo_Preenchido,Pagamento_Mensal,"")</f>
        <v/>
      </c>
      <c r="F130" s="88" t="str">
        <f>IF(Nao_Pago*Tudo_Preenchido,Principal,"")</f>
        <v/>
      </c>
      <c r="G130" s="88" t="str">
        <f>IF(Nao_Pago*Tudo_Preenchido,Juros,"")</f>
        <v/>
      </c>
      <c r="H130" s="89" t="str">
        <f>IF(Nao_Pago*Tudo_Preenchido,Balanço_Final,"")</f>
        <v/>
      </c>
      <c r="J130" s="81"/>
      <c r="K130" s="81"/>
    </row>
    <row r="131" spans="2:11" x14ac:dyDescent="0.25">
      <c r="B131" s="86" t="str">
        <f>IF(Nao_Pago*Tudo_Preenchido,Pagamento_Num,"")</f>
        <v/>
      </c>
      <c r="C131" s="72" t="str">
        <f>IF(Nao_Pago*Tudo_Preenchido,Data_Pagamento,"")</f>
        <v/>
      </c>
      <c r="D131" s="87" t="str">
        <f>IF(Nao_Pago*Tudo_Preenchido,Balanço_Inicial,"")</f>
        <v/>
      </c>
      <c r="E131" s="88" t="str">
        <f>IF(Nao_Pago*Tudo_Preenchido,Pagamento_Mensal,"")</f>
        <v/>
      </c>
      <c r="F131" s="88" t="str">
        <f>IF(Nao_Pago*Tudo_Preenchido,Principal,"")</f>
        <v/>
      </c>
      <c r="G131" s="88" t="str">
        <f>IF(Nao_Pago*Tudo_Preenchido,Juros,"")</f>
        <v/>
      </c>
      <c r="H131" s="89" t="str">
        <f>IF(Nao_Pago*Tudo_Preenchido,Balanço_Final,"")</f>
        <v/>
      </c>
      <c r="J131" s="81"/>
      <c r="K131" s="81"/>
    </row>
    <row r="132" spans="2:11" x14ac:dyDescent="0.25">
      <c r="B132" s="86" t="str">
        <f>IF(Nao_Pago*Tudo_Preenchido,Pagamento_Num,"")</f>
        <v/>
      </c>
      <c r="C132" s="72" t="str">
        <f>IF(Nao_Pago*Tudo_Preenchido,Data_Pagamento,"")</f>
        <v/>
      </c>
      <c r="D132" s="87" t="str">
        <f>IF(Nao_Pago*Tudo_Preenchido,Balanço_Inicial,"")</f>
        <v/>
      </c>
      <c r="E132" s="88" t="str">
        <f>IF(Nao_Pago*Tudo_Preenchido,Pagamento_Mensal,"")</f>
        <v/>
      </c>
      <c r="F132" s="88" t="str">
        <f>IF(Nao_Pago*Tudo_Preenchido,Principal,"")</f>
        <v/>
      </c>
      <c r="G132" s="88" t="str">
        <f>IF(Nao_Pago*Tudo_Preenchido,Juros,"")</f>
        <v/>
      </c>
      <c r="H132" s="89" t="str">
        <f>IF(Nao_Pago*Tudo_Preenchido,Balanço_Final,"")</f>
        <v/>
      </c>
      <c r="J132" s="81"/>
      <c r="K132" s="81"/>
    </row>
    <row r="133" spans="2:11" x14ac:dyDescent="0.25">
      <c r="B133" s="86" t="str">
        <f>IF(Nao_Pago*Tudo_Preenchido,Pagamento_Num,"")</f>
        <v/>
      </c>
      <c r="C133" s="72" t="str">
        <f>IF(Nao_Pago*Tudo_Preenchido,Data_Pagamento,"")</f>
        <v/>
      </c>
      <c r="D133" s="87" t="str">
        <f>IF(Nao_Pago*Tudo_Preenchido,Balanço_Inicial,"")</f>
        <v/>
      </c>
      <c r="E133" s="88" t="str">
        <f>IF(Nao_Pago*Tudo_Preenchido,Pagamento_Mensal,"")</f>
        <v/>
      </c>
      <c r="F133" s="88" t="str">
        <f>IF(Nao_Pago*Tudo_Preenchido,Principal,"")</f>
        <v/>
      </c>
      <c r="G133" s="88" t="str">
        <f>IF(Nao_Pago*Tudo_Preenchido,Juros,"")</f>
        <v/>
      </c>
      <c r="H133" s="89" t="str">
        <f>IF(Nao_Pago*Tudo_Preenchido,Balanço_Final,"")</f>
        <v/>
      </c>
      <c r="J133" s="81"/>
      <c r="K133" s="81"/>
    </row>
    <row r="134" spans="2:11" x14ac:dyDescent="0.25">
      <c r="B134" s="86" t="str">
        <f>IF(Nao_Pago*Tudo_Preenchido,Pagamento_Num,"")</f>
        <v/>
      </c>
      <c r="C134" s="72" t="str">
        <f>IF(Nao_Pago*Tudo_Preenchido,Data_Pagamento,"")</f>
        <v/>
      </c>
      <c r="D134" s="87" t="str">
        <f>IF(Nao_Pago*Tudo_Preenchido,Balanço_Inicial,"")</f>
        <v/>
      </c>
      <c r="E134" s="88" t="str">
        <f>IF(Nao_Pago*Tudo_Preenchido,Pagamento_Mensal,"")</f>
        <v/>
      </c>
      <c r="F134" s="88" t="str">
        <f>IF(Nao_Pago*Tudo_Preenchido,Principal,"")</f>
        <v/>
      </c>
      <c r="G134" s="88" t="str">
        <f>IF(Nao_Pago*Tudo_Preenchido,Juros,"")</f>
        <v/>
      </c>
      <c r="H134" s="89" t="str">
        <f>IF(Nao_Pago*Tudo_Preenchido,Balanço_Final,"")</f>
        <v/>
      </c>
      <c r="J134" s="81"/>
      <c r="K134" s="81"/>
    </row>
    <row r="135" spans="2:11" x14ac:dyDescent="0.25">
      <c r="B135" s="86" t="str">
        <f>IF(Nao_Pago*Tudo_Preenchido,Pagamento_Num,"")</f>
        <v/>
      </c>
      <c r="C135" s="72" t="str">
        <f>IF(Nao_Pago*Tudo_Preenchido,Data_Pagamento,"")</f>
        <v/>
      </c>
      <c r="D135" s="87" t="str">
        <f>IF(Nao_Pago*Tudo_Preenchido,Balanço_Inicial,"")</f>
        <v/>
      </c>
      <c r="E135" s="88" t="str">
        <f>IF(Nao_Pago*Tudo_Preenchido,Pagamento_Mensal,"")</f>
        <v/>
      </c>
      <c r="F135" s="88" t="str">
        <f>IF(Nao_Pago*Tudo_Preenchido,Principal,"")</f>
        <v/>
      </c>
      <c r="G135" s="88" t="str">
        <f>IF(Nao_Pago*Tudo_Preenchido,Juros,"")</f>
        <v/>
      </c>
      <c r="H135" s="89" t="str">
        <f>IF(Nao_Pago*Tudo_Preenchido,Balanço_Final,"")</f>
        <v/>
      </c>
      <c r="J135" s="81"/>
      <c r="K135" s="81"/>
    </row>
    <row r="136" spans="2:11" x14ac:dyDescent="0.25">
      <c r="B136" s="86" t="str">
        <f>IF(Nao_Pago*Tudo_Preenchido,Pagamento_Num,"")</f>
        <v/>
      </c>
      <c r="C136" s="72" t="str">
        <f>IF(Nao_Pago*Tudo_Preenchido,Data_Pagamento,"")</f>
        <v/>
      </c>
      <c r="D136" s="87" t="str">
        <f>IF(Nao_Pago*Tudo_Preenchido,Balanço_Inicial,"")</f>
        <v/>
      </c>
      <c r="E136" s="88" t="str">
        <f>IF(Nao_Pago*Tudo_Preenchido,Pagamento_Mensal,"")</f>
        <v/>
      </c>
      <c r="F136" s="88" t="str">
        <f>IF(Nao_Pago*Tudo_Preenchido,Principal,"")</f>
        <v/>
      </c>
      <c r="G136" s="88" t="str">
        <f>IF(Nao_Pago*Tudo_Preenchido,Juros,"")</f>
        <v/>
      </c>
      <c r="H136" s="89" t="str">
        <f>IF(Nao_Pago*Tudo_Preenchido,Balanço_Final,"")</f>
        <v/>
      </c>
      <c r="J136" s="81"/>
      <c r="K136" s="81"/>
    </row>
    <row r="137" spans="2:11" x14ac:dyDescent="0.25">
      <c r="B137" s="86" t="str">
        <f>IF(Nao_Pago*Tudo_Preenchido,Pagamento_Num,"")</f>
        <v/>
      </c>
      <c r="C137" s="72" t="str">
        <f>IF(Nao_Pago*Tudo_Preenchido,Data_Pagamento,"")</f>
        <v/>
      </c>
      <c r="D137" s="87" t="str">
        <f>IF(Nao_Pago*Tudo_Preenchido,Balanço_Inicial,"")</f>
        <v/>
      </c>
      <c r="E137" s="88" t="str">
        <f>IF(Nao_Pago*Tudo_Preenchido,Pagamento_Mensal,"")</f>
        <v/>
      </c>
      <c r="F137" s="88" t="str">
        <f>IF(Nao_Pago*Tudo_Preenchido,Principal,"")</f>
        <v/>
      </c>
      <c r="G137" s="88" t="str">
        <f>IF(Nao_Pago*Tudo_Preenchido,Juros,"")</f>
        <v/>
      </c>
      <c r="H137" s="89" t="str">
        <f>IF(Nao_Pago*Tudo_Preenchido,Balanço_Final,"")</f>
        <v/>
      </c>
      <c r="J137" s="81"/>
      <c r="K137" s="81"/>
    </row>
    <row r="138" spans="2:11" x14ac:dyDescent="0.25">
      <c r="B138" s="86" t="str">
        <f>IF(Nao_Pago*Tudo_Preenchido,Pagamento_Num,"")</f>
        <v/>
      </c>
      <c r="C138" s="72" t="str">
        <f>IF(Nao_Pago*Tudo_Preenchido,Data_Pagamento,"")</f>
        <v/>
      </c>
      <c r="D138" s="87" t="str">
        <f>IF(Nao_Pago*Tudo_Preenchido,Balanço_Inicial,"")</f>
        <v/>
      </c>
      <c r="E138" s="88" t="str">
        <f>IF(Nao_Pago*Tudo_Preenchido,Pagamento_Mensal,"")</f>
        <v/>
      </c>
      <c r="F138" s="88" t="str">
        <f>IF(Nao_Pago*Tudo_Preenchido,Principal,"")</f>
        <v/>
      </c>
      <c r="G138" s="88" t="str">
        <f>IF(Nao_Pago*Tudo_Preenchido,Juros,"")</f>
        <v/>
      </c>
      <c r="H138" s="89" t="str">
        <f>IF(Nao_Pago*Tudo_Preenchido,Balanço_Final,"")</f>
        <v/>
      </c>
      <c r="J138" s="81"/>
      <c r="K138" s="81"/>
    </row>
    <row r="139" spans="2:11" x14ac:dyDescent="0.25">
      <c r="B139" s="86" t="str">
        <f>IF(Nao_Pago*Tudo_Preenchido,Pagamento_Num,"")</f>
        <v/>
      </c>
      <c r="C139" s="72" t="str">
        <f>IF(Nao_Pago*Tudo_Preenchido,Data_Pagamento,"")</f>
        <v/>
      </c>
      <c r="D139" s="87" t="str">
        <f>IF(Nao_Pago*Tudo_Preenchido,Balanço_Inicial,"")</f>
        <v/>
      </c>
      <c r="E139" s="88" t="str">
        <f>IF(Nao_Pago*Tudo_Preenchido,Pagamento_Mensal,"")</f>
        <v/>
      </c>
      <c r="F139" s="88" t="str">
        <f>IF(Nao_Pago*Tudo_Preenchido,Principal,"")</f>
        <v/>
      </c>
      <c r="G139" s="88" t="str">
        <f>IF(Nao_Pago*Tudo_Preenchido,Juros,"")</f>
        <v/>
      </c>
      <c r="H139" s="89" t="str">
        <f>IF(Nao_Pago*Tudo_Preenchido,Balanço_Final,"")</f>
        <v/>
      </c>
      <c r="J139" s="81"/>
      <c r="K139" s="81"/>
    </row>
    <row r="140" spans="2:11" x14ac:dyDescent="0.25">
      <c r="B140" s="86" t="str">
        <f>IF(Nao_Pago*Tudo_Preenchido,Pagamento_Num,"")</f>
        <v/>
      </c>
      <c r="C140" s="72" t="str">
        <f>IF(Nao_Pago*Tudo_Preenchido,Data_Pagamento,"")</f>
        <v/>
      </c>
      <c r="D140" s="87" t="str">
        <f>IF(Nao_Pago*Tudo_Preenchido,Balanço_Inicial,"")</f>
        <v/>
      </c>
      <c r="E140" s="88" t="str">
        <f>IF(Nao_Pago*Tudo_Preenchido,Pagamento_Mensal,"")</f>
        <v/>
      </c>
      <c r="F140" s="88" t="str">
        <f>IF(Nao_Pago*Tudo_Preenchido,Principal,"")</f>
        <v/>
      </c>
      <c r="G140" s="88" t="str">
        <f>IF(Nao_Pago*Tudo_Preenchido,Juros,"")</f>
        <v/>
      </c>
      <c r="H140" s="89" t="str">
        <f>IF(Nao_Pago*Tudo_Preenchido,Balanço_Final,"")</f>
        <v/>
      </c>
      <c r="J140" s="81"/>
      <c r="K140" s="81"/>
    </row>
    <row r="141" spans="2:11" x14ac:dyDescent="0.25">
      <c r="B141" s="86" t="str">
        <f>IF(Nao_Pago*Tudo_Preenchido,Pagamento_Num,"")</f>
        <v/>
      </c>
      <c r="C141" s="72" t="str">
        <f>IF(Nao_Pago*Tudo_Preenchido,Data_Pagamento,"")</f>
        <v/>
      </c>
      <c r="D141" s="87" t="str">
        <f>IF(Nao_Pago*Tudo_Preenchido,Balanço_Inicial,"")</f>
        <v/>
      </c>
      <c r="E141" s="88" t="str">
        <f>IF(Nao_Pago*Tudo_Preenchido,Pagamento_Mensal,"")</f>
        <v/>
      </c>
      <c r="F141" s="88" t="str">
        <f>IF(Nao_Pago*Tudo_Preenchido,Principal,"")</f>
        <v/>
      </c>
      <c r="G141" s="88" t="str">
        <f>IF(Nao_Pago*Tudo_Preenchido,Juros,"")</f>
        <v/>
      </c>
      <c r="H141" s="89" t="str">
        <f>IF(Nao_Pago*Tudo_Preenchido,Balanço_Final,"")</f>
        <v/>
      </c>
      <c r="J141" s="81"/>
      <c r="K141" s="81"/>
    </row>
    <row r="142" spans="2:11" x14ac:dyDescent="0.25">
      <c r="B142" s="86" t="str">
        <f>IF(Nao_Pago*Tudo_Preenchido,Pagamento_Num,"")</f>
        <v/>
      </c>
      <c r="C142" s="72" t="str">
        <f>IF(Nao_Pago*Tudo_Preenchido,Data_Pagamento,"")</f>
        <v/>
      </c>
      <c r="D142" s="87" t="str">
        <f>IF(Nao_Pago*Tudo_Preenchido,Balanço_Inicial,"")</f>
        <v/>
      </c>
      <c r="E142" s="88" t="str">
        <f>IF(Nao_Pago*Tudo_Preenchido,Pagamento_Mensal,"")</f>
        <v/>
      </c>
      <c r="F142" s="88" t="str">
        <f>IF(Nao_Pago*Tudo_Preenchido,Principal,"")</f>
        <v/>
      </c>
      <c r="G142" s="88" t="str">
        <f>IF(Nao_Pago*Tudo_Preenchido,Juros,"")</f>
        <v/>
      </c>
      <c r="H142" s="89" t="str">
        <f>IF(Nao_Pago*Tudo_Preenchido,Balanço_Final,"")</f>
        <v/>
      </c>
      <c r="J142" s="81"/>
      <c r="K142" s="81"/>
    </row>
    <row r="143" spans="2:11" x14ac:dyDescent="0.25">
      <c r="B143" s="86" t="str">
        <f>IF(Nao_Pago*Tudo_Preenchido,Pagamento_Num,"")</f>
        <v/>
      </c>
      <c r="C143" s="72" t="str">
        <f>IF(Nao_Pago*Tudo_Preenchido,Data_Pagamento,"")</f>
        <v/>
      </c>
      <c r="D143" s="87" t="str">
        <f>IF(Nao_Pago*Tudo_Preenchido,Balanço_Inicial,"")</f>
        <v/>
      </c>
      <c r="E143" s="88" t="str">
        <f>IF(Nao_Pago*Tudo_Preenchido,Pagamento_Mensal,"")</f>
        <v/>
      </c>
      <c r="F143" s="88" t="str">
        <f>IF(Nao_Pago*Tudo_Preenchido,Principal,"")</f>
        <v/>
      </c>
      <c r="G143" s="88" t="str">
        <f>IF(Nao_Pago*Tudo_Preenchido,Juros,"")</f>
        <v/>
      </c>
      <c r="H143" s="89" t="str">
        <f>IF(Nao_Pago*Tudo_Preenchido,Balanço_Final,"")</f>
        <v/>
      </c>
      <c r="J143" s="81"/>
      <c r="K143" s="81"/>
    </row>
    <row r="144" spans="2:11" x14ac:dyDescent="0.25">
      <c r="B144" s="86" t="str">
        <f>IF(Nao_Pago*Tudo_Preenchido,Pagamento_Num,"")</f>
        <v/>
      </c>
      <c r="C144" s="72" t="str">
        <f>IF(Nao_Pago*Tudo_Preenchido,Data_Pagamento,"")</f>
        <v/>
      </c>
      <c r="D144" s="87" t="str">
        <f>IF(Nao_Pago*Tudo_Preenchido,Balanço_Inicial,"")</f>
        <v/>
      </c>
      <c r="E144" s="88" t="str">
        <f>IF(Nao_Pago*Tudo_Preenchido,Pagamento_Mensal,"")</f>
        <v/>
      </c>
      <c r="F144" s="88" t="str">
        <f>IF(Nao_Pago*Tudo_Preenchido,Principal,"")</f>
        <v/>
      </c>
      <c r="G144" s="88" t="str">
        <f>IF(Nao_Pago*Tudo_Preenchido,Juros,"")</f>
        <v/>
      </c>
      <c r="H144" s="89" t="str">
        <f>IF(Nao_Pago*Tudo_Preenchido,Balanço_Final,"")</f>
        <v/>
      </c>
      <c r="J144" s="81"/>
      <c r="K144" s="81"/>
    </row>
    <row r="145" spans="2:11" x14ac:dyDescent="0.25">
      <c r="B145" s="86" t="str">
        <f>IF(Nao_Pago*Tudo_Preenchido,Pagamento_Num,"")</f>
        <v/>
      </c>
      <c r="C145" s="72" t="str">
        <f>IF(Nao_Pago*Tudo_Preenchido,Data_Pagamento,"")</f>
        <v/>
      </c>
      <c r="D145" s="87" t="str">
        <f>IF(Nao_Pago*Tudo_Preenchido,Balanço_Inicial,"")</f>
        <v/>
      </c>
      <c r="E145" s="88" t="str">
        <f>IF(Nao_Pago*Tudo_Preenchido,Pagamento_Mensal,"")</f>
        <v/>
      </c>
      <c r="F145" s="88" t="str">
        <f>IF(Nao_Pago*Tudo_Preenchido,Principal,"")</f>
        <v/>
      </c>
      <c r="G145" s="88" t="str">
        <f>IF(Nao_Pago*Tudo_Preenchido,Juros,"")</f>
        <v/>
      </c>
      <c r="H145" s="89" t="str">
        <f>IF(Nao_Pago*Tudo_Preenchido,Balanço_Final,"")</f>
        <v/>
      </c>
      <c r="J145" s="81"/>
      <c r="K145" s="81"/>
    </row>
    <row r="146" spans="2:11" x14ac:dyDescent="0.25">
      <c r="B146" s="86" t="str">
        <f>IF(Nao_Pago*Tudo_Preenchido,Pagamento_Num,"")</f>
        <v/>
      </c>
      <c r="C146" s="72" t="str">
        <f>IF(Nao_Pago*Tudo_Preenchido,Data_Pagamento,"")</f>
        <v/>
      </c>
      <c r="D146" s="87" t="str">
        <f>IF(Nao_Pago*Tudo_Preenchido,Balanço_Inicial,"")</f>
        <v/>
      </c>
      <c r="E146" s="88" t="str">
        <f>IF(Nao_Pago*Tudo_Preenchido,Pagamento_Mensal,"")</f>
        <v/>
      </c>
      <c r="F146" s="88" t="str">
        <f>IF(Nao_Pago*Tudo_Preenchido,Principal,"")</f>
        <v/>
      </c>
      <c r="G146" s="88" t="str">
        <f>IF(Nao_Pago*Tudo_Preenchido,Juros,"")</f>
        <v/>
      </c>
      <c r="H146" s="89" t="str">
        <f>IF(Nao_Pago*Tudo_Preenchido,Balanço_Final,"")</f>
        <v/>
      </c>
      <c r="J146" s="81"/>
      <c r="K146" s="81"/>
    </row>
    <row r="147" spans="2:11" x14ac:dyDescent="0.25">
      <c r="B147" s="86" t="str">
        <f>IF(Nao_Pago*Tudo_Preenchido,Pagamento_Num,"")</f>
        <v/>
      </c>
      <c r="C147" s="72" t="str">
        <f>IF(Nao_Pago*Tudo_Preenchido,Data_Pagamento,"")</f>
        <v/>
      </c>
      <c r="D147" s="87" t="str">
        <f>IF(Nao_Pago*Tudo_Preenchido,Balanço_Inicial,"")</f>
        <v/>
      </c>
      <c r="E147" s="88" t="str">
        <f>IF(Nao_Pago*Tudo_Preenchido,Pagamento_Mensal,"")</f>
        <v/>
      </c>
      <c r="F147" s="88" t="str">
        <f>IF(Nao_Pago*Tudo_Preenchido,Principal,"")</f>
        <v/>
      </c>
      <c r="G147" s="88" t="str">
        <f>IF(Nao_Pago*Tudo_Preenchido,Juros,"")</f>
        <v/>
      </c>
      <c r="H147" s="89" t="str">
        <f>IF(Nao_Pago*Tudo_Preenchido,Balanço_Final,"")</f>
        <v/>
      </c>
      <c r="J147" s="81"/>
      <c r="K147" s="81"/>
    </row>
    <row r="148" spans="2:11" x14ac:dyDescent="0.25">
      <c r="B148" s="86" t="str">
        <f>IF(Nao_Pago*Tudo_Preenchido,Pagamento_Num,"")</f>
        <v/>
      </c>
      <c r="C148" s="72" t="str">
        <f>IF(Nao_Pago*Tudo_Preenchido,Data_Pagamento,"")</f>
        <v/>
      </c>
      <c r="D148" s="87" t="str">
        <f>IF(Nao_Pago*Tudo_Preenchido,Balanço_Inicial,"")</f>
        <v/>
      </c>
      <c r="E148" s="88" t="str">
        <f>IF(Nao_Pago*Tudo_Preenchido,Pagamento_Mensal,"")</f>
        <v/>
      </c>
      <c r="F148" s="88" t="str">
        <f>IF(Nao_Pago*Tudo_Preenchido,Principal,"")</f>
        <v/>
      </c>
      <c r="G148" s="88" t="str">
        <f>IF(Nao_Pago*Tudo_Preenchido,Juros,"")</f>
        <v/>
      </c>
      <c r="H148" s="89" t="str">
        <f>IF(Nao_Pago*Tudo_Preenchido,Balanço_Final,"")</f>
        <v/>
      </c>
      <c r="J148" s="81"/>
      <c r="K148" s="81"/>
    </row>
    <row r="149" spans="2:11" x14ac:dyDescent="0.25">
      <c r="B149" s="86" t="str">
        <f>IF(Nao_Pago*Tudo_Preenchido,Pagamento_Num,"")</f>
        <v/>
      </c>
      <c r="C149" s="72" t="str">
        <f>IF(Nao_Pago*Tudo_Preenchido,Data_Pagamento,"")</f>
        <v/>
      </c>
      <c r="D149" s="87" t="str">
        <f>IF(Nao_Pago*Tudo_Preenchido,Balanço_Inicial,"")</f>
        <v/>
      </c>
      <c r="E149" s="88" t="str">
        <f>IF(Nao_Pago*Tudo_Preenchido,Pagamento_Mensal,"")</f>
        <v/>
      </c>
      <c r="F149" s="88" t="str">
        <f>IF(Nao_Pago*Tudo_Preenchido,Principal,"")</f>
        <v/>
      </c>
      <c r="G149" s="88" t="str">
        <f>IF(Nao_Pago*Tudo_Preenchido,Juros,"")</f>
        <v/>
      </c>
      <c r="H149" s="89" t="str">
        <f>IF(Nao_Pago*Tudo_Preenchido,Balanço_Final,"")</f>
        <v/>
      </c>
      <c r="J149" s="81"/>
      <c r="K149" s="81"/>
    </row>
    <row r="150" spans="2:11" x14ac:dyDescent="0.25">
      <c r="B150" s="86" t="str">
        <f>IF(Nao_Pago*Tudo_Preenchido,Pagamento_Num,"")</f>
        <v/>
      </c>
      <c r="C150" s="72" t="str">
        <f>IF(Nao_Pago*Tudo_Preenchido,Data_Pagamento,"")</f>
        <v/>
      </c>
      <c r="D150" s="87" t="str">
        <f>IF(Nao_Pago*Tudo_Preenchido,Balanço_Inicial,"")</f>
        <v/>
      </c>
      <c r="E150" s="88" t="str">
        <f>IF(Nao_Pago*Tudo_Preenchido,Pagamento_Mensal,"")</f>
        <v/>
      </c>
      <c r="F150" s="88" t="str">
        <f>IF(Nao_Pago*Tudo_Preenchido,Principal,"")</f>
        <v/>
      </c>
      <c r="G150" s="88" t="str">
        <f>IF(Nao_Pago*Tudo_Preenchido,Juros,"")</f>
        <v/>
      </c>
      <c r="H150" s="89" t="str">
        <f>IF(Nao_Pago*Tudo_Preenchido,Balanço_Final,"")</f>
        <v/>
      </c>
      <c r="J150" s="81"/>
      <c r="K150" s="81"/>
    </row>
    <row r="151" spans="2:11" x14ac:dyDescent="0.25">
      <c r="B151" s="86" t="str">
        <f>IF(Nao_Pago*Tudo_Preenchido,Pagamento_Num,"")</f>
        <v/>
      </c>
      <c r="C151" s="72" t="str">
        <f>IF(Nao_Pago*Tudo_Preenchido,Data_Pagamento,"")</f>
        <v/>
      </c>
      <c r="D151" s="87" t="str">
        <f>IF(Nao_Pago*Tudo_Preenchido,Balanço_Inicial,"")</f>
        <v/>
      </c>
      <c r="E151" s="88" t="str">
        <f>IF(Nao_Pago*Tudo_Preenchido,Pagamento_Mensal,"")</f>
        <v/>
      </c>
      <c r="F151" s="88" t="str">
        <f>IF(Nao_Pago*Tudo_Preenchido,Principal,"")</f>
        <v/>
      </c>
      <c r="G151" s="88" t="str">
        <f>IF(Nao_Pago*Tudo_Preenchido,Juros,"")</f>
        <v/>
      </c>
      <c r="H151" s="89" t="str">
        <f>IF(Nao_Pago*Tudo_Preenchido,Balanço_Final,"")</f>
        <v/>
      </c>
      <c r="J151" s="81"/>
      <c r="K151" s="81"/>
    </row>
    <row r="152" spans="2:11" x14ac:dyDescent="0.25">
      <c r="B152" s="86" t="str">
        <f>IF(Nao_Pago*Tudo_Preenchido,Pagamento_Num,"")</f>
        <v/>
      </c>
      <c r="C152" s="72" t="str">
        <f>IF(Nao_Pago*Tudo_Preenchido,Data_Pagamento,"")</f>
        <v/>
      </c>
      <c r="D152" s="87" t="str">
        <f>IF(Nao_Pago*Tudo_Preenchido,Balanço_Inicial,"")</f>
        <v/>
      </c>
      <c r="E152" s="88" t="str">
        <f>IF(Nao_Pago*Tudo_Preenchido,Pagamento_Mensal,"")</f>
        <v/>
      </c>
      <c r="F152" s="88" t="str">
        <f>IF(Nao_Pago*Tudo_Preenchido,Principal,"")</f>
        <v/>
      </c>
      <c r="G152" s="88" t="str">
        <f>IF(Nao_Pago*Tudo_Preenchido,Juros,"")</f>
        <v/>
      </c>
      <c r="H152" s="89" t="str">
        <f>IF(Nao_Pago*Tudo_Preenchido,Balanço_Final,"")</f>
        <v/>
      </c>
      <c r="J152" s="81"/>
      <c r="K152" s="81"/>
    </row>
    <row r="153" spans="2:11" x14ac:dyDescent="0.25">
      <c r="B153" s="86" t="str">
        <f>IF(Nao_Pago*Tudo_Preenchido,Pagamento_Num,"")</f>
        <v/>
      </c>
      <c r="C153" s="72" t="str">
        <f>IF(Nao_Pago*Tudo_Preenchido,Data_Pagamento,"")</f>
        <v/>
      </c>
      <c r="D153" s="87" t="str">
        <f>IF(Nao_Pago*Tudo_Preenchido,Balanço_Inicial,"")</f>
        <v/>
      </c>
      <c r="E153" s="88" t="str">
        <f>IF(Nao_Pago*Tudo_Preenchido,Pagamento_Mensal,"")</f>
        <v/>
      </c>
      <c r="F153" s="88" t="str">
        <f>IF(Nao_Pago*Tudo_Preenchido,Principal,"")</f>
        <v/>
      </c>
      <c r="G153" s="88" t="str">
        <f>IF(Nao_Pago*Tudo_Preenchido,Juros,"")</f>
        <v/>
      </c>
      <c r="H153" s="89" t="str">
        <f>IF(Nao_Pago*Tudo_Preenchido,Balanço_Final,"")</f>
        <v/>
      </c>
      <c r="J153" s="81"/>
      <c r="K153" s="81"/>
    </row>
    <row r="154" spans="2:11" x14ac:dyDescent="0.25">
      <c r="B154" s="86" t="str">
        <f>IF(Nao_Pago*Tudo_Preenchido,Pagamento_Num,"")</f>
        <v/>
      </c>
      <c r="C154" s="72" t="str">
        <f>IF(Nao_Pago*Tudo_Preenchido,Data_Pagamento,"")</f>
        <v/>
      </c>
      <c r="D154" s="87" t="str">
        <f>IF(Nao_Pago*Tudo_Preenchido,Balanço_Inicial,"")</f>
        <v/>
      </c>
      <c r="E154" s="88" t="str">
        <f>IF(Nao_Pago*Tudo_Preenchido,Pagamento_Mensal,"")</f>
        <v/>
      </c>
      <c r="F154" s="88" t="str">
        <f>IF(Nao_Pago*Tudo_Preenchido,Principal,"")</f>
        <v/>
      </c>
      <c r="G154" s="88" t="str">
        <f>IF(Nao_Pago*Tudo_Preenchido,Juros,"")</f>
        <v/>
      </c>
      <c r="H154" s="89" t="str">
        <f>IF(Nao_Pago*Tudo_Preenchido,Balanço_Final,"")</f>
        <v/>
      </c>
      <c r="J154" s="81"/>
      <c r="K154" s="81"/>
    </row>
    <row r="155" spans="2:11" x14ac:dyDescent="0.25">
      <c r="B155" s="86" t="str">
        <f>IF(Nao_Pago*Tudo_Preenchido,Pagamento_Num,"")</f>
        <v/>
      </c>
      <c r="C155" s="72" t="str">
        <f>IF(Nao_Pago*Tudo_Preenchido,Data_Pagamento,"")</f>
        <v/>
      </c>
      <c r="D155" s="87" t="str">
        <f>IF(Nao_Pago*Tudo_Preenchido,Balanço_Inicial,"")</f>
        <v/>
      </c>
      <c r="E155" s="88" t="str">
        <f>IF(Nao_Pago*Tudo_Preenchido,Pagamento_Mensal,"")</f>
        <v/>
      </c>
      <c r="F155" s="88" t="str">
        <f>IF(Nao_Pago*Tudo_Preenchido,Principal,"")</f>
        <v/>
      </c>
      <c r="G155" s="88" t="str">
        <f>IF(Nao_Pago*Tudo_Preenchido,Juros,"")</f>
        <v/>
      </c>
      <c r="H155" s="89" t="str">
        <f>IF(Nao_Pago*Tudo_Preenchido,Balanço_Final,"")</f>
        <v/>
      </c>
      <c r="J155" s="81"/>
      <c r="K155" s="81"/>
    </row>
    <row r="156" spans="2:11" x14ac:dyDescent="0.25">
      <c r="B156" s="86" t="str">
        <f>IF(Nao_Pago*Tudo_Preenchido,Pagamento_Num,"")</f>
        <v/>
      </c>
      <c r="C156" s="72" t="str">
        <f>IF(Nao_Pago*Tudo_Preenchido,Data_Pagamento,"")</f>
        <v/>
      </c>
      <c r="D156" s="87" t="str">
        <f>IF(Nao_Pago*Tudo_Preenchido,Balanço_Inicial,"")</f>
        <v/>
      </c>
      <c r="E156" s="88" t="str">
        <f>IF(Nao_Pago*Tudo_Preenchido,Pagamento_Mensal,"")</f>
        <v/>
      </c>
      <c r="F156" s="88" t="str">
        <f>IF(Nao_Pago*Tudo_Preenchido,Principal,"")</f>
        <v/>
      </c>
      <c r="G156" s="88" t="str">
        <f>IF(Nao_Pago*Tudo_Preenchido,Juros,"")</f>
        <v/>
      </c>
      <c r="H156" s="89" t="str">
        <f>IF(Nao_Pago*Tudo_Preenchido,Balanço_Final,"")</f>
        <v/>
      </c>
      <c r="J156" s="81"/>
      <c r="K156" s="81"/>
    </row>
    <row r="157" spans="2:11" x14ac:dyDescent="0.25">
      <c r="B157" s="86" t="str">
        <f>IF(Nao_Pago*Tudo_Preenchido,Pagamento_Num,"")</f>
        <v/>
      </c>
      <c r="C157" s="72" t="str">
        <f>IF(Nao_Pago*Tudo_Preenchido,Data_Pagamento,"")</f>
        <v/>
      </c>
      <c r="D157" s="87" t="str">
        <f>IF(Nao_Pago*Tudo_Preenchido,Balanço_Inicial,"")</f>
        <v/>
      </c>
      <c r="E157" s="88" t="str">
        <f>IF(Nao_Pago*Tudo_Preenchido,Pagamento_Mensal,"")</f>
        <v/>
      </c>
      <c r="F157" s="88" t="str">
        <f>IF(Nao_Pago*Tudo_Preenchido,Principal,"")</f>
        <v/>
      </c>
      <c r="G157" s="88" t="str">
        <f>IF(Nao_Pago*Tudo_Preenchido,Juros,"")</f>
        <v/>
      </c>
      <c r="H157" s="89" t="str">
        <f>IF(Nao_Pago*Tudo_Preenchido,Balanço_Final,"")</f>
        <v/>
      </c>
      <c r="J157" s="81"/>
      <c r="K157" s="81"/>
    </row>
    <row r="158" spans="2:11" x14ac:dyDescent="0.25">
      <c r="B158" s="86" t="str">
        <f>IF(Nao_Pago*Tudo_Preenchido,Pagamento_Num,"")</f>
        <v/>
      </c>
      <c r="C158" s="72" t="str">
        <f>IF(Nao_Pago*Tudo_Preenchido,Data_Pagamento,"")</f>
        <v/>
      </c>
      <c r="D158" s="87" t="str">
        <f>IF(Nao_Pago*Tudo_Preenchido,Balanço_Inicial,"")</f>
        <v/>
      </c>
      <c r="E158" s="88" t="str">
        <f>IF(Nao_Pago*Tudo_Preenchido,Pagamento_Mensal,"")</f>
        <v/>
      </c>
      <c r="F158" s="88" t="str">
        <f>IF(Nao_Pago*Tudo_Preenchido,Principal,"")</f>
        <v/>
      </c>
      <c r="G158" s="88" t="str">
        <f>IF(Nao_Pago*Tudo_Preenchido,Juros,"")</f>
        <v/>
      </c>
      <c r="H158" s="89" t="str">
        <f>IF(Nao_Pago*Tudo_Preenchido,Balanço_Final,"")</f>
        <v/>
      </c>
      <c r="J158" s="81"/>
      <c r="K158" s="81"/>
    </row>
    <row r="159" spans="2:11" x14ac:dyDescent="0.25">
      <c r="B159" s="86" t="str">
        <f>IF(Nao_Pago*Tudo_Preenchido,Pagamento_Num,"")</f>
        <v/>
      </c>
      <c r="C159" s="72" t="str">
        <f>IF(Nao_Pago*Tudo_Preenchido,Data_Pagamento,"")</f>
        <v/>
      </c>
      <c r="D159" s="87" t="str">
        <f>IF(Nao_Pago*Tudo_Preenchido,Balanço_Inicial,"")</f>
        <v/>
      </c>
      <c r="E159" s="88" t="str">
        <f>IF(Nao_Pago*Tudo_Preenchido,Pagamento_Mensal,"")</f>
        <v/>
      </c>
      <c r="F159" s="88" t="str">
        <f>IF(Nao_Pago*Tudo_Preenchido,Principal,"")</f>
        <v/>
      </c>
      <c r="G159" s="88" t="str">
        <f>IF(Nao_Pago*Tudo_Preenchido,Juros,"")</f>
        <v/>
      </c>
      <c r="H159" s="89" t="str">
        <f>IF(Nao_Pago*Tudo_Preenchido,Balanço_Final,"")</f>
        <v/>
      </c>
      <c r="J159" s="81"/>
      <c r="K159" s="81"/>
    </row>
    <row r="160" spans="2:11" x14ac:dyDescent="0.25">
      <c r="B160" s="86" t="str">
        <f>IF(Nao_Pago*Tudo_Preenchido,Pagamento_Num,"")</f>
        <v/>
      </c>
      <c r="C160" s="72" t="str">
        <f>IF(Nao_Pago*Tudo_Preenchido,Data_Pagamento,"")</f>
        <v/>
      </c>
      <c r="D160" s="87" t="str">
        <f>IF(Nao_Pago*Tudo_Preenchido,Balanço_Inicial,"")</f>
        <v/>
      </c>
      <c r="E160" s="88" t="str">
        <f>IF(Nao_Pago*Tudo_Preenchido,Pagamento_Mensal,"")</f>
        <v/>
      </c>
      <c r="F160" s="88" t="str">
        <f>IF(Nao_Pago*Tudo_Preenchido,Principal,"")</f>
        <v/>
      </c>
      <c r="G160" s="88" t="str">
        <f>IF(Nao_Pago*Tudo_Preenchido,Juros,"")</f>
        <v/>
      </c>
      <c r="H160" s="89" t="str">
        <f>IF(Nao_Pago*Tudo_Preenchido,Balanço_Final,"")</f>
        <v/>
      </c>
      <c r="J160" s="81"/>
      <c r="K160" s="81"/>
    </row>
    <row r="161" spans="2:11" x14ac:dyDescent="0.25">
      <c r="B161" s="86" t="str">
        <f>IF(Nao_Pago*Tudo_Preenchido,Pagamento_Num,"")</f>
        <v/>
      </c>
      <c r="C161" s="72" t="str">
        <f>IF(Nao_Pago*Tudo_Preenchido,Data_Pagamento,"")</f>
        <v/>
      </c>
      <c r="D161" s="87" t="str">
        <f>IF(Nao_Pago*Tudo_Preenchido,Balanço_Inicial,"")</f>
        <v/>
      </c>
      <c r="E161" s="88" t="str">
        <f>IF(Nao_Pago*Tudo_Preenchido,Pagamento_Mensal,"")</f>
        <v/>
      </c>
      <c r="F161" s="88" t="str">
        <f>IF(Nao_Pago*Tudo_Preenchido,Principal,"")</f>
        <v/>
      </c>
      <c r="G161" s="88" t="str">
        <f>IF(Nao_Pago*Tudo_Preenchido,Juros,"")</f>
        <v/>
      </c>
      <c r="H161" s="89" t="str">
        <f>IF(Nao_Pago*Tudo_Preenchido,Balanço_Final,"")</f>
        <v/>
      </c>
      <c r="J161" s="81"/>
      <c r="K161" s="81"/>
    </row>
    <row r="162" spans="2:11" x14ac:dyDescent="0.25">
      <c r="B162" s="86" t="str">
        <f>IF(Nao_Pago*Tudo_Preenchido,Pagamento_Num,"")</f>
        <v/>
      </c>
      <c r="C162" s="72" t="str">
        <f>IF(Nao_Pago*Tudo_Preenchido,Data_Pagamento,"")</f>
        <v/>
      </c>
      <c r="D162" s="87" t="str">
        <f>IF(Nao_Pago*Tudo_Preenchido,Balanço_Inicial,"")</f>
        <v/>
      </c>
      <c r="E162" s="88" t="str">
        <f>IF(Nao_Pago*Tudo_Preenchido,Pagamento_Mensal,"")</f>
        <v/>
      </c>
      <c r="F162" s="88" t="str">
        <f>IF(Nao_Pago*Tudo_Preenchido,Principal,"")</f>
        <v/>
      </c>
      <c r="G162" s="88" t="str">
        <f>IF(Nao_Pago*Tudo_Preenchido,Juros,"")</f>
        <v/>
      </c>
      <c r="H162" s="89" t="str">
        <f>IF(Nao_Pago*Tudo_Preenchido,Balanço_Final,"")</f>
        <v/>
      </c>
      <c r="J162" s="81"/>
      <c r="K162" s="81"/>
    </row>
    <row r="163" spans="2:11" x14ac:dyDescent="0.25">
      <c r="B163" s="86" t="str">
        <f>IF(Nao_Pago*Tudo_Preenchido,Pagamento_Num,"")</f>
        <v/>
      </c>
      <c r="C163" s="72" t="str">
        <f>IF(Nao_Pago*Tudo_Preenchido,Data_Pagamento,"")</f>
        <v/>
      </c>
      <c r="D163" s="87" t="str">
        <f>IF(Nao_Pago*Tudo_Preenchido,Balanço_Inicial,"")</f>
        <v/>
      </c>
      <c r="E163" s="88" t="str">
        <f>IF(Nao_Pago*Tudo_Preenchido,Pagamento_Mensal,"")</f>
        <v/>
      </c>
      <c r="F163" s="88" t="str">
        <f>IF(Nao_Pago*Tudo_Preenchido,Principal,"")</f>
        <v/>
      </c>
      <c r="G163" s="88" t="str">
        <f>IF(Nao_Pago*Tudo_Preenchido,Juros,"")</f>
        <v/>
      </c>
      <c r="H163" s="89" t="str">
        <f>IF(Nao_Pago*Tudo_Preenchido,Balanço_Final,"")</f>
        <v/>
      </c>
      <c r="J163" s="81"/>
      <c r="K163" s="81"/>
    </row>
    <row r="164" spans="2:11" x14ac:dyDescent="0.25">
      <c r="B164" s="86" t="str">
        <f>IF(Nao_Pago*Tudo_Preenchido,Pagamento_Num,"")</f>
        <v/>
      </c>
      <c r="C164" s="72" t="str">
        <f>IF(Nao_Pago*Tudo_Preenchido,Data_Pagamento,"")</f>
        <v/>
      </c>
      <c r="D164" s="87" t="str">
        <f>IF(Nao_Pago*Tudo_Preenchido,Balanço_Inicial,"")</f>
        <v/>
      </c>
      <c r="E164" s="88" t="str">
        <f>IF(Nao_Pago*Tudo_Preenchido,Pagamento_Mensal,"")</f>
        <v/>
      </c>
      <c r="F164" s="88" t="str">
        <f>IF(Nao_Pago*Tudo_Preenchido,Principal,"")</f>
        <v/>
      </c>
      <c r="G164" s="88" t="str">
        <f>IF(Nao_Pago*Tudo_Preenchido,Juros,"")</f>
        <v/>
      </c>
      <c r="H164" s="89" t="str">
        <f>IF(Nao_Pago*Tudo_Preenchido,Balanço_Final,"")</f>
        <v/>
      </c>
      <c r="J164" s="81"/>
      <c r="K164" s="81"/>
    </row>
    <row r="165" spans="2:11" x14ac:dyDescent="0.25">
      <c r="B165" s="86" t="str">
        <f>IF(Nao_Pago*Tudo_Preenchido,Pagamento_Num,"")</f>
        <v/>
      </c>
      <c r="C165" s="72" t="str">
        <f>IF(Nao_Pago*Tudo_Preenchido,Data_Pagamento,"")</f>
        <v/>
      </c>
      <c r="D165" s="87" t="str">
        <f>IF(Nao_Pago*Tudo_Preenchido,Balanço_Inicial,"")</f>
        <v/>
      </c>
      <c r="E165" s="88" t="str">
        <f>IF(Nao_Pago*Tudo_Preenchido,Pagamento_Mensal,"")</f>
        <v/>
      </c>
      <c r="F165" s="88" t="str">
        <f>IF(Nao_Pago*Tudo_Preenchido,Principal,"")</f>
        <v/>
      </c>
      <c r="G165" s="88" t="str">
        <f>IF(Nao_Pago*Tudo_Preenchido,Juros,"")</f>
        <v/>
      </c>
      <c r="H165" s="89" t="str">
        <f>IF(Nao_Pago*Tudo_Preenchido,Balanço_Final,"")</f>
        <v/>
      </c>
      <c r="J165" s="81"/>
      <c r="K165" s="81"/>
    </row>
    <row r="166" spans="2:11" x14ac:dyDescent="0.25">
      <c r="B166" s="86" t="str">
        <f>IF(Nao_Pago*Tudo_Preenchido,Pagamento_Num,"")</f>
        <v/>
      </c>
      <c r="C166" s="72" t="str">
        <f>IF(Nao_Pago*Tudo_Preenchido,Data_Pagamento,"")</f>
        <v/>
      </c>
      <c r="D166" s="87" t="str">
        <f>IF(Nao_Pago*Tudo_Preenchido,Balanço_Inicial,"")</f>
        <v/>
      </c>
      <c r="E166" s="88" t="str">
        <f>IF(Nao_Pago*Tudo_Preenchido,Pagamento_Mensal,"")</f>
        <v/>
      </c>
      <c r="F166" s="88" t="str">
        <f>IF(Nao_Pago*Tudo_Preenchido,Principal,"")</f>
        <v/>
      </c>
      <c r="G166" s="88" t="str">
        <f>IF(Nao_Pago*Tudo_Preenchido,Juros,"")</f>
        <v/>
      </c>
      <c r="H166" s="89" t="str">
        <f>IF(Nao_Pago*Tudo_Preenchido,Balanço_Final,"")</f>
        <v/>
      </c>
      <c r="J166" s="81"/>
      <c r="K166" s="81"/>
    </row>
    <row r="167" spans="2:11" x14ac:dyDescent="0.25">
      <c r="B167" s="86" t="str">
        <f>IF(Nao_Pago*Tudo_Preenchido,Pagamento_Num,"")</f>
        <v/>
      </c>
      <c r="C167" s="72" t="str">
        <f>IF(Nao_Pago*Tudo_Preenchido,Data_Pagamento,"")</f>
        <v/>
      </c>
      <c r="D167" s="87" t="str">
        <f>IF(Nao_Pago*Tudo_Preenchido,Balanço_Inicial,"")</f>
        <v/>
      </c>
      <c r="E167" s="88" t="str">
        <f>IF(Nao_Pago*Tudo_Preenchido,Pagamento_Mensal,"")</f>
        <v/>
      </c>
      <c r="F167" s="88" t="str">
        <f>IF(Nao_Pago*Tudo_Preenchido,Principal,"")</f>
        <v/>
      </c>
      <c r="G167" s="88" t="str">
        <f>IF(Nao_Pago*Tudo_Preenchido,Juros,"")</f>
        <v/>
      </c>
      <c r="H167" s="89" t="str">
        <f>IF(Nao_Pago*Tudo_Preenchido,Balanço_Final,"")</f>
        <v/>
      </c>
      <c r="J167" s="81"/>
      <c r="K167" s="81"/>
    </row>
    <row r="168" spans="2:11" x14ac:dyDescent="0.25">
      <c r="B168" s="86" t="str">
        <f>IF(Nao_Pago*Tudo_Preenchido,Pagamento_Num,"")</f>
        <v/>
      </c>
      <c r="C168" s="72" t="str">
        <f>IF(Nao_Pago*Tudo_Preenchido,Data_Pagamento,"")</f>
        <v/>
      </c>
      <c r="D168" s="87" t="str">
        <f>IF(Nao_Pago*Tudo_Preenchido,Balanço_Inicial,"")</f>
        <v/>
      </c>
      <c r="E168" s="88" t="str">
        <f>IF(Nao_Pago*Tudo_Preenchido,Pagamento_Mensal,"")</f>
        <v/>
      </c>
      <c r="F168" s="88" t="str">
        <f>IF(Nao_Pago*Tudo_Preenchido,Principal,"")</f>
        <v/>
      </c>
      <c r="G168" s="88" t="str">
        <f>IF(Nao_Pago*Tudo_Preenchido,Juros,"")</f>
        <v/>
      </c>
      <c r="H168" s="89" t="str">
        <f>IF(Nao_Pago*Tudo_Preenchido,Balanço_Final,"")</f>
        <v/>
      </c>
      <c r="J168" s="81"/>
      <c r="K168" s="81"/>
    </row>
    <row r="169" spans="2:11" x14ac:dyDescent="0.25">
      <c r="B169" s="86" t="str">
        <f>IF(Nao_Pago*Tudo_Preenchido,Pagamento_Num,"")</f>
        <v/>
      </c>
      <c r="C169" s="72" t="str">
        <f>IF(Nao_Pago*Tudo_Preenchido,Data_Pagamento,"")</f>
        <v/>
      </c>
      <c r="D169" s="87" t="str">
        <f>IF(Nao_Pago*Tudo_Preenchido,Balanço_Inicial,"")</f>
        <v/>
      </c>
      <c r="E169" s="88" t="str">
        <f>IF(Nao_Pago*Tudo_Preenchido,Pagamento_Mensal,"")</f>
        <v/>
      </c>
      <c r="F169" s="88" t="str">
        <f>IF(Nao_Pago*Tudo_Preenchido,Principal,"")</f>
        <v/>
      </c>
      <c r="G169" s="88" t="str">
        <f>IF(Nao_Pago*Tudo_Preenchido,Juros,"")</f>
        <v/>
      </c>
      <c r="H169" s="89" t="str">
        <f>IF(Nao_Pago*Tudo_Preenchido,Balanço_Final,"")</f>
        <v/>
      </c>
      <c r="J169" s="81"/>
      <c r="K169" s="81"/>
    </row>
    <row r="170" spans="2:11" x14ac:dyDescent="0.25">
      <c r="B170" s="86" t="str">
        <f>IF(Nao_Pago*Tudo_Preenchido,Pagamento_Num,"")</f>
        <v/>
      </c>
      <c r="C170" s="72" t="str">
        <f>IF(Nao_Pago*Tudo_Preenchido,Data_Pagamento,"")</f>
        <v/>
      </c>
      <c r="D170" s="87" t="str">
        <f>IF(Nao_Pago*Tudo_Preenchido,Balanço_Inicial,"")</f>
        <v/>
      </c>
      <c r="E170" s="88" t="str">
        <f>IF(Nao_Pago*Tudo_Preenchido,Pagamento_Mensal,"")</f>
        <v/>
      </c>
      <c r="F170" s="88" t="str">
        <f>IF(Nao_Pago*Tudo_Preenchido,Principal,"")</f>
        <v/>
      </c>
      <c r="G170" s="88" t="str">
        <f>IF(Nao_Pago*Tudo_Preenchido,Juros,"")</f>
        <v/>
      </c>
      <c r="H170" s="89" t="str">
        <f>IF(Nao_Pago*Tudo_Preenchido,Balanço_Final,"")</f>
        <v/>
      </c>
      <c r="J170" s="81"/>
      <c r="K170" s="81"/>
    </row>
    <row r="171" spans="2:11" x14ac:dyDescent="0.25">
      <c r="B171" s="86" t="str">
        <f>IF(Nao_Pago*Tudo_Preenchido,Pagamento_Num,"")</f>
        <v/>
      </c>
      <c r="C171" s="72" t="str">
        <f>IF(Nao_Pago*Tudo_Preenchido,Data_Pagamento,"")</f>
        <v/>
      </c>
      <c r="D171" s="87" t="str">
        <f>IF(Nao_Pago*Tudo_Preenchido,Balanço_Inicial,"")</f>
        <v/>
      </c>
      <c r="E171" s="88" t="str">
        <f>IF(Nao_Pago*Tudo_Preenchido,Pagamento_Mensal,"")</f>
        <v/>
      </c>
      <c r="F171" s="88" t="str">
        <f>IF(Nao_Pago*Tudo_Preenchido,Principal,"")</f>
        <v/>
      </c>
      <c r="G171" s="88" t="str">
        <f>IF(Nao_Pago*Tudo_Preenchido,Juros,"")</f>
        <v/>
      </c>
      <c r="H171" s="89" t="str">
        <f>IF(Nao_Pago*Tudo_Preenchido,Balanço_Final,"")</f>
        <v/>
      </c>
      <c r="J171" s="81"/>
      <c r="K171" s="81"/>
    </row>
    <row r="172" spans="2:11" x14ac:dyDescent="0.25">
      <c r="B172" s="86" t="str">
        <f>IF(Nao_Pago*Tudo_Preenchido,Pagamento_Num,"")</f>
        <v/>
      </c>
      <c r="C172" s="72" t="str">
        <f>IF(Nao_Pago*Tudo_Preenchido,Data_Pagamento,"")</f>
        <v/>
      </c>
      <c r="D172" s="87" t="str">
        <f>IF(Nao_Pago*Tudo_Preenchido,Balanço_Inicial,"")</f>
        <v/>
      </c>
      <c r="E172" s="88" t="str">
        <f>IF(Nao_Pago*Tudo_Preenchido,Pagamento_Mensal,"")</f>
        <v/>
      </c>
      <c r="F172" s="88" t="str">
        <f>IF(Nao_Pago*Tudo_Preenchido,Principal,"")</f>
        <v/>
      </c>
      <c r="G172" s="88" t="str">
        <f>IF(Nao_Pago*Tudo_Preenchido,Juros,"")</f>
        <v/>
      </c>
      <c r="H172" s="89" t="str">
        <f>IF(Nao_Pago*Tudo_Preenchido,Balanço_Final,"")</f>
        <v/>
      </c>
      <c r="J172" s="81"/>
      <c r="K172" s="81"/>
    </row>
    <row r="173" spans="2:11" x14ac:dyDescent="0.25">
      <c r="B173" s="86" t="str">
        <f>IF(Nao_Pago*Tudo_Preenchido,Pagamento_Num,"")</f>
        <v/>
      </c>
      <c r="C173" s="72" t="str">
        <f>IF(Nao_Pago*Tudo_Preenchido,Data_Pagamento,"")</f>
        <v/>
      </c>
      <c r="D173" s="87" t="str">
        <f>IF(Nao_Pago*Tudo_Preenchido,Balanço_Inicial,"")</f>
        <v/>
      </c>
      <c r="E173" s="88" t="str">
        <f>IF(Nao_Pago*Tudo_Preenchido,Pagamento_Mensal,"")</f>
        <v/>
      </c>
      <c r="F173" s="88" t="str">
        <f>IF(Nao_Pago*Tudo_Preenchido,Principal,"")</f>
        <v/>
      </c>
      <c r="G173" s="88" t="str">
        <f>IF(Nao_Pago*Tudo_Preenchido,Juros,"")</f>
        <v/>
      </c>
      <c r="H173" s="89" t="str">
        <f>IF(Nao_Pago*Tudo_Preenchido,Balanço_Final,"")</f>
        <v/>
      </c>
      <c r="J173" s="81"/>
      <c r="K173" s="81"/>
    </row>
    <row r="174" spans="2:11" x14ac:dyDescent="0.25">
      <c r="B174" s="86" t="str">
        <f>IF(Nao_Pago*Tudo_Preenchido,Pagamento_Num,"")</f>
        <v/>
      </c>
      <c r="C174" s="72" t="str">
        <f>IF(Nao_Pago*Tudo_Preenchido,Data_Pagamento,"")</f>
        <v/>
      </c>
      <c r="D174" s="87" t="str">
        <f>IF(Nao_Pago*Tudo_Preenchido,Balanço_Inicial,"")</f>
        <v/>
      </c>
      <c r="E174" s="88" t="str">
        <f>IF(Nao_Pago*Tudo_Preenchido,Pagamento_Mensal,"")</f>
        <v/>
      </c>
      <c r="F174" s="88" t="str">
        <f>IF(Nao_Pago*Tudo_Preenchido,Principal,"")</f>
        <v/>
      </c>
      <c r="G174" s="88" t="str">
        <f>IF(Nao_Pago*Tudo_Preenchido,Juros,"")</f>
        <v/>
      </c>
      <c r="H174" s="89" t="str">
        <f>IF(Nao_Pago*Tudo_Preenchido,Balanço_Final,"")</f>
        <v/>
      </c>
      <c r="J174" s="81"/>
      <c r="K174" s="81"/>
    </row>
    <row r="175" spans="2:11" x14ac:dyDescent="0.25">
      <c r="B175" s="86" t="str">
        <f>IF(Nao_Pago*Tudo_Preenchido,Pagamento_Num,"")</f>
        <v/>
      </c>
      <c r="C175" s="72" t="str">
        <f>IF(Nao_Pago*Tudo_Preenchido,Data_Pagamento,"")</f>
        <v/>
      </c>
      <c r="D175" s="87" t="str">
        <f>IF(Nao_Pago*Tudo_Preenchido,Balanço_Inicial,"")</f>
        <v/>
      </c>
      <c r="E175" s="88" t="str">
        <f>IF(Nao_Pago*Tudo_Preenchido,Pagamento_Mensal,"")</f>
        <v/>
      </c>
      <c r="F175" s="88" t="str">
        <f>IF(Nao_Pago*Tudo_Preenchido,Principal,"")</f>
        <v/>
      </c>
      <c r="G175" s="88" t="str">
        <f>IF(Nao_Pago*Tudo_Preenchido,Juros,"")</f>
        <v/>
      </c>
      <c r="H175" s="89" t="str">
        <f>IF(Nao_Pago*Tudo_Preenchido,Balanço_Final,"")</f>
        <v/>
      </c>
      <c r="J175" s="81"/>
      <c r="K175" s="81"/>
    </row>
    <row r="176" spans="2:11" x14ac:dyDescent="0.25">
      <c r="B176" s="86" t="str">
        <f>IF(Nao_Pago*Tudo_Preenchido,Pagamento_Num,"")</f>
        <v/>
      </c>
      <c r="C176" s="72" t="str">
        <f>IF(Nao_Pago*Tudo_Preenchido,Data_Pagamento,"")</f>
        <v/>
      </c>
      <c r="D176" s="87" t="str">
        <f>IF(Nao_Pago*Tudo_Preenchido,Balanço_Inicial,"")</f>
        <v/>
      </c>
      <c r="E176" s="88" t="str">
        <f>IF(Nao_Pago*Tudo_Preenchido,Pagamento_Mensal,"")</f>
        <v/>
      </c>
      <c r="F176" s="88" t="str">
        <f>IF(Nao_Pago*Tudo_Preenchido,Principal,"")</f>
        <v/>
      </c>
      <c r="G176" s="88" t="str">
        <f>IF(Nao_Pago*Tudo_Preenchido,Juros,"")</f>
        <v/>
      </c>
      <c r="H176" s="89" t="str">
        <f>IF(Nao_Pago*Tudo_Preenchido,Balanço_Final,"")</f>
        <v/>
      </c>
      <c r="J176" s="81"/>
      <c r="K176" s="81"/>
    </row>
    <row r="177" spans="2:11" x14ac:dyDescent="0.25">
      <c r="B177" s="86" t="str">
        <f>IF(Nao_Pago*Tudo_Preenchido,Pagamento_Num,"")</f>
        <v/>
      </c>
      <c r="C177" s="72" t="str">
        <f>IF(Nao_Pago*Tudo_Preenchido,Data_Pagamento,"")</f>
        <v/>
      </c>
      <c r="D177" s="87" t="str">
        <f>IF(Nao_Pago*Tudo_Preenchido,Balanço_Inicial,"")</f>
        <v/>
      </c>
      <c r="E177" s="88" t="str">
        <f>IF(Nao_Pago*Tudo_Preenchido,Pagamento_Mensal,"")</f>
        <v/>
      </c>
      <c r="F177" s="88" t="str">
        <f>IF(Nao_Pago*Tudo_Preenchido,Principal,"")</f>
        <v/>
      </c>
      <c r="G177" s="88" t="str">
        <f>IF(Nao_Pago*Tudo_Preenchido,Juros,"")</f>
        <v/>
      </c>
      <c r="H177" s="89" t="str">
        <f>IF(Nao_Pago*Tudo_Preenchido,Balanço_Final,"")</f>
        <v/>
      </c>
      <c r="J177" s="81"/>
      <c r="K177" s="81"/>
    </row>
    <row r="178" spans="2:11" x14ac:dyDescent="0.25">
      <c r="B178" s="86" t="str">
        <f>IF(Nao_Pago*Tudo_Preenchido,Pagamento_Num,"")</f>
        <v/>
      </c>
      <c r="C178" s="72" t="str">
        <f>IF(Nao_Pago*Tudo_Preenchido,Data_Pagamento,"")</f>
        <v/>
      </c>
      <c r="D178" s="87" t="str">
        <f>IF(Nao_Pago*Tudo_Preenchido,Balanço_Inicial,"")</f>
        <v/>
      </c>
      <c r="E178" s="88" t="str">
        <f>IF(Nao_Pago*Tudo_Preenchido,Pagamento_Mensal,"")</f>
        <v/>
      </c>
      <c r="F178" s="88" t="str">
        <f>IF(Nao_Pago*Tudo_Preenchido,Principal,"")</f>
        <v/>
      </c>
      <c r="G178" s="88" t="str">
        <f>IF(Nao_Pago*Tudo_Preenchido,Juros,"")</f>
        <v/>
      </c>
      <c r="H178" s="89" t="str">
        <f>IF(Nao_Pago*Tudo_Preenchido,Balanço_Final,"")</f>
        <v/>
      </c>
      <c r="J178" s="81"/>
      <c r="K178" s="81"/>
    </row>
    <row r="179" spans="2:11" x14ac:dyDescent="0.25">
      <c r="B179" s="86" t="str">
        <f>IF(Nao_Pago*Tudo_Preenchido,Pagamento_Num,"")</f>
        <v/>
      </c>
      <c r="C179" s="72" t="str">
        <f>IF(Nao_Pago*Tudo_Preenchido,Data_Pagamento,"")</f>
        <v/>
      </c>
      <c r="D179" s="87" t="str">
        <f>IF(Nao_Pago*Tudo_Preenchido,Balanço_Inicial,"")</f>
        <v/>
      </c>
      <c r="E179" s="88" t="str">
        <f>IF(Nao_Pago*Tudo_Preenchido,Pagamento_Mensal,"")</f>
        <v/>
      </c>
      <c r="F179" s="88" t="str">
        <f>IF(Nao_Pago*Tudo_Preenchido,Principal,"")</f>
        <v/>
      </c>
      <c r="G179" s="88" t="str">
        <f>IF(Nao_Pago*Tudo_Preenchido,Juros,"")</f>
        <v/>
      </c>
      <c r="H179" s="89" t="str">
        <f>IF(Nao_Pago*Tudo_Preenchido,Balanço_Final,"")</f>
        <v/>
      </c>
      <c r="J179" s="81"/>
      <c r="K179" s="81"/>
    </row>
    <row r="180" spans="2:11" x14ac:dyDescent="0.25">
      <c r="B180" s="86" t="str">
        <f>IF(Nao_Pago*Tudo_Preenchido,Pagamento_Num,"")</f>
        <v/>
      </c>
      <c r="C180" s="72" t="str">
        <f>IF(Nao_Pago*Tudo_Preenchido,Data_Pagamento,"")</f>
        <v/>
      </c>
      <c r="D180" s="87" t="str">
        <f>IF(Nao_Pago*Tudo_Preenchido,Balanço_Inicial,"")</f>
        <v/>
      </c>
      <c r="E180" s="88" t="str">
        <f>IF(Nao_Pago*Tudo_Preenchido,Pagamento_Mensal,"")</f>
        <v/>
      </c>
      <c r="F180" s="88" t="str">
        <f>IF(Nao_Pago*Tudo_Preenchido,Principal,"")</f>
        <v/>
      </c>
      <c r="G180" s="88" t="str">
        <f>IF(Nao_Pago*Tudo_Preenchido,Juros,"")</f>
        <v/>
      </c>
      <c r="H180" s="89" t="str">
        <f>IF(Nao_Pago*Tudo_Preenchido,Balanço_Final,"")</f>
        <v/>
      </c>
      <c r="J180" s="81"/>
      <c r="K180" s="81"/>
    </row>
    <row r="181" spans="2:11" x14ac:dyDescent="0.25">
      <c r="B181" s="86" t="str">
        <f>IF(Nao_Pago*Tudo_Preenchido,Pagamento_Num,"")</f>
        <v/>
      </c>
      <c r="C181" s="72" t="str">
        <f>IF(Nao_Pago*Tudo_Preenchido,Data_Pagamento,"")</f>
        <v/>
      </c>
      <c r="D181" s="87" t="str">
        <f>IF(Nao_Pago*Tudo_Preenchido,Balanço_Inicial,"")</f>
        <v/>
      </c>
      <c r="E181" s="88" t="str">
        <f>IF(Nao_Pago*Tudo_Preenchido,Pagamento_Mensal,"")</f>
        <v/>
      </c>
      <c r="F181" s="88" t="str">
        <f>IF(Nao_Pago*Tudo_Preenchido,Principal,"")</f>
        <v/>
      </c>
      <c r="G181" s="88" t="str">
        <f>IF(Nao_Pago*Tudo_Preenchido,Juros,"")</f>
        <v/>
      </c>
      <c r="H181" s="89" t="str">
        <f>IF(Nao_Pago*Tudo_Preenchido,Balanço_Final,"")</f>
        <v/>
      </c>
      <c r="J181" s="81"/>
      <c r="K181" s="81"/>
    </row>
    <row r="182" spans="2:11" x14ac:dyDescent="0.25">
      <c r="B182" s="86" t="str">
        <f>IF(Nao_Pago*Tudo_Preenchido,Pagamento_Num,"")</f>
        <v/>
      </c>
      <c r="C182" s="72" t="str">
        <f>IF(Nao_Pago*Tudo_Preenchido,Data_Pagamento,"")</f>
        <v/>
      </c>
      <c r="D182" s="87" t="str">
        <f>IF(Nao_Pago*Tudo_Preenchido,Balanço_Inicial,"")</f>
        <v/>
      </c>
      <c r="E182" s="88" t="str">
        <f>IF(Nao_Pago*Tudo_Preenchido,Pagamento_Mensal,"")</f>
        <v/>
      </c>
      <c r="F182" s="88" t="str">
        <f>IF(Nao_Pago*Tudo_Preenchido,Principal,"")</f>
        <v/>
      </c>
      <c r="G182" s="88" t="str">
        <f>IF(Nao_Pago*Tudo_Preenchido,Juros,"")</f>
        <v/>
      </c>
      <c r="H182" s="89" t="str">
        <f>IF(Nao_Pago*Tudo_Preenchido,Balanço_Final,"")</f>
        <v/>
      </c>
      <c r="J182" s="81"/>
      <c r="K182" s="81"/>
    </row>
    <row r="183" spans="2:11" x14ac:dyDescent="0.25">
      <c r="B183" s="86" t="str">
        <f>IF(Nao_Pago*Tudo_Preenchido,Pagamento_Num,"")</f>
        <v/>
      </c>
      <c r="C183" s="72" t="str">
        <f>IF(Nao_Pago*Tudo_Preenchido,Data_Pagamento,"")</f>
        <v/>
      </c>
      <c r="D183" s="87" t="str">
        <f>IF(Nao_Pago*Tudo_Preenchido,Balanço_Inicial,"")</f>
        <v/>
      </c>
      <c r="E183" s="88" t="str">
        <f>IF(Nao_Pago*Tudo_Preenchido,Pagamento_Mensal,"")</f>
        <v/>
      </c>
      <c r="F183" s="88" t="str">
        <f>IF(Nao_Pago*Tudo_Preenchido,Principal,"")</f>
        <v/>
      </c>
      <c r="G183" s="88" t="str">
        <f>IF(Nao_Pago*Tudo_Preenchido,Juros,"")</f>
        <v/>
      </c>
      <c r="H183" s="89" t="str">
        <f>IF(Nao_Pago*Tudo_Preenchido,Balanço_Final,"")</f>
        <v/>
      </c>
      <c r="J183" s="81"/>
      <c r="K183" s="81"/>
    </row>
    <row r="184" spans="2:11" x14ac:dyDescent="0.25">
      <c r="B184" s="86" t="str">
        <f>IF(Nao_Pago*Tudo_Preenchido,Pagamento_Num,"")</f>
        <v/>
      </c>
      <c r="C184" s="72" t="str">
        <f>IF(Nao_Pago*Tudo_Preenchido,Data_Pagamento,"")</f>
        <v/>
      </c>
      <c r="D184" s="87" t="str">
        <f>IF(Nao_Pago*Tudo_Preenchido,Balanço_Inicial,"")</f>
        <v/>
      </c>
      <c r="E184" s="88" t="str">
        <f>IF(Nao_Pago*Tudo_Preenchido,Pagamento_Mensal,"")</f>
        <v/>
      </c>
      <c r="F184" s="88" t="str">
        <f>IF(Nao_Pago*Tudo_Preenchido,Principal,"")</f>
        <v/>
      </c>
      <c r="G184" s="88" t="str">
        <f>IF(Nao_Pago*Tudo_Preenchido,Juros,"")</f>
        <v/>
      </c>
      <c r="H184" s="89" t="str">
        <f>IF(Nao_Pago*Tudo_Preenchido,Balanço_Final,"")</f>
        <v/>
      </c>
      <c r="J184" s="81"/>
      <c r="K184" s="81"/>
    </row>
    <row r="185" spans="2:11" x14ac:dyDescent="0.25">
      <c r="B185" s="86" t="str">
        <f>IF(Nao_Pago*Tudo_Preenchido,Pagamento_Num,"")</f>
        <v/>
      </c>
      <c r="C185" s="72" t="str">
        <f>IF(Nao_Pago*Tudo_Preenchido,Data_Pagamento,"")</f>
        <v/>
      </c>
      <c r="D185" s="87" t="str">
        <f>IF(Nao_Pago*Tudo_Preenchido,Balanço_Inicial,"")</f>
        <v/>
      </c>
      <c r="E185" s="88" t="str">
        <f>IF(Nao_Pago*Tudo_Preenchido,Pagamento_Mensal,"")</f>
        <v/>
      </c>
      <c r="F185" s="88" t="str">
        <f>IF(Nao_Pago*Tudo_Preenchido,Principal,"")</f>
        <v/>
      </c>
      <c r="G185" s="88" t="str">
        <f>IF(Nao_Pago*Tudo_Preenchido,Juros,"")</f>
        <v/>
      </c>
      <c r="H185" s="89" t="str">
        <f>IF(Nao_Pago*Tudo_Preenchido,Balanço_Final,"")</f>
        <v/>
      </c>
      <c r="J185" s="81"/>
      <c r="K185" s="81"/>
    </row>
    <row r="186" spans="2:11" x14ac:dyDescent="0.25">
      <c r="B186" s="86" t="str">
        <f>IF(Nao_Pago*Tudo_Preenchido,Pagamento_Num,"")</f>
        <v/>
      </c>
      <c r="C186" s="72" t="str">
        <f>IF(Nao_Pago*Tudo_Preenchido,Data_Pagamento,"")</f>
        <v/>
      </c>
      <c r="D186" s="87" t="str">
        <f>IF(Nao_Pago*Tudo_Preenchido,Balanço_Inicial,"")</f>
        <v/>
      </c>
      <c r="E186" s="88" t="str">
        <f>IF(Nao_Pago*Tudo_Preenchido,Pagamento_Mensal,"")</f>
        <v/>
      </c>
      <c r="F186" s="88" t="str">
        <f>IF(Nao_Pago*Tudo_Preenchido,Principal,"")</f>
        <v/>
      </c>
      <c r="G186" s="88" t="str">
        <f>IF(Nao_Pago*Tudo_Preenchido,Juros,"")</f>
        <v/>
      </c>
      <c r="H186" s="89" t="str">
        <f>IF(Nao_Pago*Tudo_Preenchido,Balanço_Final,"")</f>
        <v/>
      </c>
      <c r="J186" s="81"/>
      <c r="K186" s="81"/>
    </row>
    <row r="187" spans="2:11" x14ac:dyDescent="0.25">
      <c r="B187" s="86" t="str">
        <f>IF(Nao_Pago*Tudo_Preenchido,Pagamento_Num,"")</f>
        <v/>
      </c>
      <c r="C187" s="72" t="str">
        <f>IF(Nao_Pago*Tudo_Preenchido,Data_Pagamento,"")</f>
        <v/>
      </c>
      <c r="D187" s="87" t="str">
        <f>IF(Nao_Pago*Tudo_Preenchido,Balanço_Inicial,"")</f>
        <v/>
      </c>
      <c r="E187" s="88" t="str">
        <f>IF(Nao_Pago*Tudo_Preenchido,Pagamento_Mensal,"")</f>
        <v/>
      </c>
      <c r="F187" s="88" t="str">
        <f>IF(Nao_Pago*Tudo_Preenchido,Principal,"")</f>
        <v/>
      </c>
      <c r="G187" s="88" t="str">
        <f>IF(Nao_Pago*Tudo_Preenchido,Juros,"")</f>
        <v/>
      </c>
      <c r="H187" s="89" t="str">
        <f>IF(Nao_Pago*Tudo_Preenchido,Balanço_Final,"")</f>
        <v/>
      </c>
      <c r="J187" s="81"/>
      <c r="K187" s="81"/>
    </row>
    <row r="188" spans="2:11" x14ac:dyDescent="0.25">
      <c r="B188" s="86" t="str">
        <f>IF(Nao_Pago*Tudo_Preenchido,Pagamento_Num,"")</f>
        <v/>
      </c>
      <c r="C188" s="72" t="str">
        <f>IF(Nao_Pago*Tudo_Preenchido,Data_Pagamento,"")</f>
        <v/>
      </c>
      <c r="D188" s="87" t="str">
        <f>IF(Nao_Pago*Tudo_Preenchido,Balanço_Inicial,"")</f>
        <v/>
      </c>
      <c r="E188" s="88" t="str">
        <f>IF(Nao_Pago*Tudo_Preenchido,Pagamento_Mensal,"")</f>
        <v/>
      </c>
      <c r="F188" s="88" t="str">
        <f>IF(Nao_Pago*Tudo_Preenchido,Principal,"")</f>
        <v/>
      </c>
      <c r="G188" s="88" t="str">
        <f>IF(Nao_Pago*Tudo_Preenchido,Juros,"")</f>
        <v/>
      </c>
      <c r="H188" s="89" t="str">
        <f>IF(Nao_Pago*Tudo_Preenchido,Balanço_Final,"")</f>
        <v/>
      </c>
      <c r="J188" s="81"/>
      <c r="K188" s="81"/>
    </row>
    <row r="189" spans="2:11" x14ac:dyDescent="0.25">
      <c r="B189" s="86" t="str">
        <f>IF(Nao_Pago*Tudo_Preenchido,Pagamento_Num,"")</f>
        <v/>
      </c>
      <c r="C189" s="72" t="str">
        <f>IF(Nao_Pago*Tudo_Preenchido,Data_Pagamento,"")</f>
        <v/>
      </c>
      <c r="D189" s="87" t="str">
        <f>IF(Nao_Pago*Tudo_Preenchido,Balanço_Inicial,"")</f>
        <v/>
      </c>
      <c r="E189" s="88" t="str">
        <f>IF(Nao_Pago*Tudo_Preenchido,Pagamento_Mensal,"")</f>
        <v/>
      </c>
      <c r="F189" s="88" t="str">
        <f>IF(Nao_Pago*Tudo_Preenchido,Principal,"")</f>
        <v/>
      </c>
      <c r="G189" s="88" t="str">
        <f>IF(Nao_Pago*Tudo_Preenchido,Juros,"")</f>
        <v/>
      </c>
      <c r="H189" s="89" t="str">
        <f>IF(Nao_Pago*Tudo_Preenchido,Balanço_Final,"")</f>
        <v/>
      </c>
      <c r="J189" s="81"/>
      <c r="K189" s="81"/>
    </row>
    <row r="190" spans="2:11" x14ac:dyDescent="0.25">
      <c r="B190" s="86" t="str">
        <f>IF(Nao_Pago*Tudo_Preenchido,Pagamento_Num,"")</f>
        <v/>
      </c>
      <c r="C190" s="72" t="str">
        <f>IF(Nao_Pago*Tudo_Preenchido,Data_Pagamento,"")</f>
        <v/>
      </c>
      <c r="D190" s="87" t="str">
        <f>IF(Nao_Pago*Tudo_Preenchido,Balanço_Inicial,"")</f>
        <v/>
      </c>
      <c r="E190" s="88" t="str">
        <f>IF(Nao_Pago*Tudo_Preenchido,Pagamento_Mensal,"")</f>
        <v/>
      </c>
      <c r="F190" s="88" t="str">
        <f>IF(Nao_Pago*Tudo_Preenchido,Principal,"")</f>
        <v/>
      </c>
      <c r="G190" s="88" t="str">
        <f>IF(Nao_Pago*Tudo_Preenchido,Juros,"")</f>
        <v/>
      </c>
      <c r="H190" s="89" t="str">
        <f>IF(Nao_Pago*Tudo_Preenchido,Balanço_Final,"")</f>
        <v/>
      </c>
      <c r="J190" s="81"/>
      <c r="K190" s="81"/>
    </row>
    <row r="191" spans="2:11" x14ac:dyDescent="0.25">
      <c r="B191" s="86" t="str">
        <f>IF(Nao_Pago*Tudo_Preenchido,Pagamento_Num,"")</f>
        <v/>
      </c>
      <c r="C191" s="72" t="str">
        <f>IF(Nao_Pago*Tudo_Preenchido,Data_Pagamento,"")</f>
        <v/>
      </c>
      <c r="D191" s="87" t="str">
        <f>IF(Nao_Pago*Tudo_Preenchido,Balanço_Inicial,"")</f>
        <v/>
      </c>
      <c r="E191" s="88" t="str">
        <f>IF(Nao_Pago*Tudo_Preenchido,Pagamento_Mensal,"")</f>
        <v/>
      </c>
      <c r="F191" s="88" t="str">
        <f>IF(Nao_Pago*Tudo_Preenchido,Principal,"")</f>
        <v/>
      </c>
      <c r="G191" s="88" t="str">
        <f>IF(Nao_Pago*Tudo_Preenchido,Juros,"")</f>
        <v/>
      </c>
      <c r="H191" s="89" t="str">
        <f>IF(Nao_Pago*Tudo_Preenchido,Balanço_Final,"")</f>
        <v/>
      </c>
      <c r="J191" s="81"/>
      <c r="K191" s="81"/>
    </row>
    <row r="192" spans="2:11" x14ac:dyDescent="0.25">
      <c r="B192" s="86" t="str">
        <f>IF(Nao_Pago*Tudo_Preenchido,Pagamento_Num,"")</f>
        <v/>
      </c>
      <c r="C192" s="72" t="str">
        <f>IF(Nao_Pago*Tudo_Preenchido,Data_Pagamento,"")</f>
        <v/>
      </c>
      <c r="D192" s="87" t="str">
        <f>IF(Nao_Pago*Tudo_Preenchido,Balanço_Inicial,"")</f>
        <v/>
      </c>
      <c r="E192" s="88" t="str">
        <f>IF(Nao_Pago*Tudo_Preenchido,Pagamento_Mensal,"")</f>
        <v/>
      </c>
      <c r="F192" s="88" t="str">
        <f>IF(Nao_Pago*Tudo_Preenchido,Principal,"")</f>
        <v/>
      </c>
      <c r="G192" s="88" t="str">
        <f>IF(Nao_Pago*Tudo_Preenchido,Juros,"")</f>
        <v/>
      </c>
      <c r="H192" s="89" t="str">
        <f>IF(Nao_Pago*Tudo_Preenchido,Balanço_Final,"")</f>
        <v/>
      </c>
      <c r="J192" s="81"/>
      <c r="K192" s="81"/>
    </row>
    <row r="193" spans="2:11" x14ac:dyDescent="0.25">
      <c r="B193" s="86" t="str">
        <f>IF(Nao_Pago*Tudo_Preenchido,Pagamento_Num,"")</f>
        <v/>
      </c>
      <c r="C193" s="72" t="str">
        <f>IF(Nao_Pago*Tudo_Preenchido,Data_Pagamento,"")</f>
        <v/>
      </c>
      <c r="D193" s="87" t="str">
        <f>IF(Nao_Pago*Tudo_Preenchido,Balanço_Inicial,"")</f>
        <v/>
      </c>
      <c r="E193" s="88" t="str">
        <f>IF(Nao_Pago*Tudo_Preenchido,Pagamento_Mensal,"")</f>
        <v/>
      </c>
      <c r="F193" s="88" t="str">
        <f>IF(Nao_Pago*Tudo_Preenchido,Principal,"")</f>
        <v/>
      </c>
      <c r="G193" s="88" t="str">
        <f>IF(Nao_Pago*Tudo_Preenchido,Juros,"")</f>
        <v/>
      </c>
      <c r="H193" s="89" t="str">
        <f>IF(Nao_Pago*Tudo_Preenchido,Balanço_Final,"")</f>
        <v/>
      </c>
      <c r="J193" s="81"/>
      <c r="K193" s="81"/>
    </row>
    <row r="194" spans="2:11" x14ac:dyDescent="0.25">
      <c r="B194" s="86" t="str">
        <f>IF(Nao_Pago*Tudo_Preenchido,Pagamento_Num,"")</f>
        <v/>
      </c>
      <c r="C194" s="72" t="str">
        <f>IF(Nao_Pago*Tudo_Preenchido,Data_Pagamento,"")</f>
        <v/>
      </c>
      <c r="D194" s="87" t="str">
        <f>IF(Nao_Pago*Tudo_Preenchido,Balanço_Inicial,"")</f>
        <v/>
      </c>
      <c r="E194" s="88" t="str">
        <f>IF(Nao_Pago*Tudo_Preenchido,Pagamento_Mensal,"")</f>
        <v/>
      </c>
      <c r="F194" s="88" t="str">
        <f>IF(Nao_Pago*Tudo_Preenchido,Principal,"")</f>
        <v/>
      </c>
      <c r="G194" s="88" t="str">
        <f>IF(Nao_Pago*Tudo_Preenchido,Juros,"")</f>
        <v/>
      </c>
      <c r="H194" s="89" t="str">
        <f>IF(Nao_Pago*Tudo_Preenchido,Balanço_Final,"")</f>
        <v/>
      </c>
      <c r="J194" s="81"/>
      <c r="K194" s="81"/>
    </row>
    <row r="195" spans="2:11" x14ac:dyDescent="0.25">
      <c r="B195" s="86" t="str">
        <f>IF(Nao_Pago*Tudo_Preenchido,Pagamento_Num,"")</f>
        <v/>
      </c>
      <c r="C195" s="72" t="str">
        <f>IF(Nao_Pago*Tudo_Preenchido,Data_Pagamento,"")</f>
        <v/>
      </c>
      <c r="D195" s="87" t="str">
        <f>IF(Nao_Pago*Tudo_Preenchido,Balanço_Inicial,"")</f>
        <v/>
      </c>
      <c r="E195" s="88" t="str">
        <f>IF(Nao_Pago*Tudo_Preenchido,Pagamento_Mensal,"")</f>
        <v/>
      </c>
      <c r="F195" s="88" t="str">
        <f>IF(Nao_Pago*Tudo_Preenchido,Principal,"")</f>
        <v/>
      </c>
      <c r="G195" s="88" t="str">
        <f>IF(Nao_Pago*Tudo_Preenchido,Juros,"")</f>
        <v/>
      </c>
      <c r="H195" s="89" t="str">
        <f>IF(Nao_Pago*Tudo_Preenchido,Balanço_Final,"")</f>
        <v/>
      </c>
      <c r="J195" s="81"/>
      <c r="K195" s="81"/>
    </row>
    <row r="196" spans="2:11" x14ac:dyDescent="0.25">
      <c r="B196" s="86" t="str">
        <f>IF(Nao_Pago*Tudo_Preenchido,Pagamento_Num,"")</f>
        <v/>
      </c>
      <c r="C196" s="72" t="str">
        <f>IF(Nao_Pago*Tudo_Preenchido,Data_Pagamento,"")</f>
        <v/>
      </c>
      <c r="D196" s="87" t="str">
        <f>IF(Nao_Pago*Tudo_Preenchido,Balanço_Inicial,"")</f>
        <v/>
      </c>
      <c r="E196" s="88" t="str">
        <f>IF(Nao_Pago*Tudo_Preenchido,Pagamento_Mensal,"")</f>
        <v/>
      </c>
      <c r="F196" s="88" t="str">
        <f>IF(Nao_Pago*Tudo_Preenchido,Principal,"")</f>
        <v/>
      </c>
      <c r="G196" s="88" t="str">
        <f>IF(Nao_Pago*Tudo_Preenchido,Juros,"")</f>
        <v/>
      </c>
      <c r="H196" s="89" t="str">
        <f>IF(Nao_Pago*Tudo_Preenchido,Balanço_Final,"")</f>
        <v/>
      </c>
      <c r="J196" s="81"/>
      <c r="K196" s="81"/>
    </row>
    <row r="197" spans="2:11" x14ac:dyDescent="0.25">
      <c r="B197" s="86" t="str">
        <f>IF(Nao_Pago*Tudo_Preenchido,Pagamento_Num,"")</f>
        <v/>
      </c>
      <c r="C197" s="72" t="str">
        <f>IF(Nao_Pago*Tudo_Preenchido,Data_Pagamento,"")</f>
        <v/>
      </c>
      <c r="D197" s="87" t="str">
        <f>IF(Nao_Pago*Tudo_Preenchido,Balanço_Inicial,"")</f>
        <v/>
      </c>
      <c r="E197" s="88" t="str">
        <f>IF(Nao_Pago*Tudo_Preenchido,Pagamento_Mensal,"")</f>
        <v/>
      </c>
      <c r="F197" s="88" t="str">
        <f>IF(Nao_Pago*Tudo_Preenchido,Principal,"")</f>
        <v/>
      </c>
      <c r="G197" s="88" t="str">
        <f>IF(Nao_Pago*Tudo_Preenchido,Juros,"")</f>
        <v/>
      </c>
      <c r="H197" s="89" t="str">
        <f>IF(Nao_Pago*Tudo_Preenchido,Balanço_Final,"")</f>
        <v/>
      </c>
      <c r="J197" s="81"/>
      <c r="K197" s="81"/>
    </row>
    <row r="198" spans="2:11" x14ac:dyDescent="0.25">
      <c r="B198" s="86" t="str">
        <f>IF(Nao_Pago*Tudo_Preenchido,Pagamento_Num,"")</f>
        <v/>
      </c>
      <c r="C198" s="72" t="str">
        <f>IF(Nao_Pago*Tudo_Preenchido,Data_Pagamento,"")</f>
        <v/>
      </c>
      <c r="D198" s="87" t="str">
        <f>IF(Nao_Pago*Tudo_Preenchido,Balanço_Inicial,"")</f>
        <v/>
      </c>
      <c r="E198" s="88" t="str">
        <f>IF(Nao_Pago*Tudo_Preenchido,Pagamento_Mensal,"")</f>
        <v/>
      </c>
      <c r="F198" s="88" t="str">
        <f>IF(Nao_Pago*Tudo_Preenchido,Principal,"")</f>
        <v/>
      </c>
      <c r="G198" s="88" t="str">
        <f>IF(Nao_Pago*Tudo_Preenchido,Juros,"")</f>
        <v/>
      </c>
      <c r="H198" s="89" t="str">
        <f>IF(Nao_Pago*Tudo_Preenchido,Balanço_Final,"")</f>
        <v/>
      </c>
      <c r="J198" s="81"/>
      <c r="K198" s="81"/>
    </row>
    <row r="199" spans="2:11" x14ac:dyDescent="0.25">
      <c r="B199" s="86" t="str">
        <f>IF(Nao_Pago*Tudo_Preenchido,Pagamento_Num,"")</f>
        <v/>
      </c>
      <c r="C199" s="72" t="str">
        <f>IF(Nao_Pago*Tudo_Preenchido,Data_Pagamento,"")</f>
        <v/>
      </c>
      <c r="D199" s="87" t="str">
        <f>IF(Nao_Pago*Tudo_Preenchido,Balanço_Inicial,"")</f>
        <v/>
      </c>
      <c r="E199" s="88" t="str">
        <f>IF(Nao_Pago*Tudo_Preenchido,Pagamento_Mensal,"")</f>
        <v/>
      </c>
      <c r="F199" s="88" t="str">
        <f>IF(Nao_Pago*Tudo_Preenchido,Principal,"")</f>
        <v/>
      </c>
      <c r="G199" s="88" t="str">
        <f>IF(Nao_Pago*Tudo_Preenchido,Juros,"")</f>
        <v/>
      </c>
      <c r="H199" s="89" t="str">
        <f>IF(Nao_Pago*Tudo_Preenchido,Balanço_Final,"")</f>
        <v/>
      </c>
      <c r="J199" s="81"/>
      <c r="K199" s="81"/>
    </row>
    <row r="200" spans="2:11" x14ac:dyDescent="0.25">
      <c r="B200" s="86" t="str">
        <f>IF(Nao_Pago*Tudo_Preenchido,Pagamento_Num,"")</f>
        <v/>
      </c>
      <c r="C200" s="72" t="str">
        <f>IF(Nao_Pago*Tudo_Preenchido,Data_Pagamento,"")</f>
        <v/>
      </c>
      <c r="D200" s="87" t="str">
        <f>IF(Nao_Pago*Tudo_Preenchido,Balanço_Inicial,"")</f>
        <v/>
      </c>
      <c r="E200" s="88" t="str">
        <f>IF(Nao_Pago*Tudo_Preenchido,Pagamento_Mensal,"")</f>
        <v/>
      </c>
      <c r="F200" s="88" t="str">
        <f>IF(Nao_Pago*Tudo_Preenchido,Principal,"")</f>
        <v/>
      </c>
      <c r="G200" s="88" t="str">
        <f>IF(Nao_Pago*Tudo_Preenchido,Juros,"")</f>
        <v/>
      </c>
      <c r="H200" s="89" t="str">
        <f>IF(Nao_Pago*Tudo_Preenchido,Balanço_Final,"")</f>
        <v/>
      </c>
      <c r="J200" s="81"/>
      <c r="K200" s="81"/>
    </row>
    <row r="201" spans="2:11" x14ac:dyDescent="0.25">
      <c r="B201" s="86" t="str">
        <f>IF(Nao_Pago*Tudo_Preenchido,Pagamento_Num,"")</f>
        <v/>
      </c>
      <c r="C201" s="72" t="str">
        <f>IF(Nao_Pago*Tudo_Preenchido,Data_Pagamento,"")</f>
        <v/>
      </c>
      <c r="D201" s="87" t="str">
        <f>IF(Nao_Pago*Tudo_Preenchido,Balanço_Inicial,"")</f>
        <v/>
      </c>
      <c r="E201" s="88" t="str">
        <f>IF(Nao_Pago*Tudo_Preenchido,Pagamento_Mensal,"")</f>
        <v/>
      </c>
      <c r="F201" s="88" t="str">
        <f>IF(Nao_Pago*Tudo_Preenchido,Principal,"")</f>
        <v/>
      </c>
      <c r="G201" s="88" t="str">
        <f>IF(Nao_Pago*Tudo_Preenchido,Juros,"")</f>
        <v/>
      </c>
      <c r="H201" s="89" t="str">
        <f>IF(Nao_Pago*Tudo_Preenchido,Balanço_Final,"")</f>
        <v/>
      </c>
      <c r="J201" s="81"/>
      <c r="K201" s="81"/>
    </row>
    <row r="202" spans="2:11" x14ac:dyDescent="0.25">
      <c r="B202" s="86" t="str">
        <f>IF(Nao_Pago*Tudo_Preenchido,Pagamento_Num,"")</f>
        <v/>
      </c>
      <c r="C202" s="72" t="str">
        <f>IF(Nao_Pago*Tudo_Preenchido,Data_Pagamento,"")</f>
        <v/>
      </c>
      <c r="D202" s="87" t="str">
        <f>IF(Nao_Pago*Tudo_Preenchido,Balanço_Inicial,"")</f>
        <v/>
      </c>
      <c r="E202" s="88" t="str">
        <f>IF(Nao_Pago*Tudo_Preenchido,Pagamento_Mensal,"")</f>
        <v/>
      </c>
      <c r="F202" s="88" t="str">
        <f>IF(Nao_Pago*Tudo_Preenchido,Principal,"")</f>
        <v/>
      </c>
      <c r="G202" s="88" t="str">
        <f>IF(Nao_Pago*Tudo_Preenchido,Juros,"")</f>
        <v/>
      </c>
      <c r="H202" s="89" t="str">
        <f>IF(Nao_Pago*Tudo_Preenchido,Balanço_Final,"")</f>
        <v/>
      </c>
      <c r="J202" s="81"/>
      <c r="K202" s="81"/>
    </row>
    <row r="203" spans="2:11" x14ac:dyDescent="0.25">
      <c r="B203" s="86" t="str">
        <f>IF(Nao_Pago*Tudo_Preenchido,Pagamento_Num,"")</f>
        <v/>
      </c>
      <c r="C203" s="72" t="str">
        <f>IF(Nao_Pago*Tudo_Preenchido,Data_Pagamento,"")</f>
        <v/>
      </c>
      <c r="D203" s="87" t="str">
        <f>IF(Nao_Pago*Tudo_Preenchido,Balanço_Inicial,"")</f>
        <v/>
      </c>
      <c r="E203" s="88" t="str">
        <f>IF(Nao_Pago*Tudo_Preenchido,Pagamento_Mensal,"")</f>
        <v/>
      </c>
      <c r="F203" s="88" t="str">
        <f>IF(Nao_Pago*Tudo_Preenchido,Principal,"")</f>
        <v/>
      </c>
      <c r="G203" s="88" t="str">
        <f>IF(Nao_Pago*Tudo_Preenchido,Juros,"")</f>
        <v/>
      </c>
      <c r="H203" s="89" t="str">
        <f>IF(Nao_Pago*Tudo_Preenchido,Balanço_Final,"")</f>
        <v/>
      </c>
      <c r="J203" s="81"/>
      <c r="K203" s="81"/>
    </row>
    <row r="204" spans="2:11" x14ac:dyDescent="0.25">
      <c r="B204" s="86" t="str">
        <f>IF(Nao_Pago*Tudo_Preenchido,Pagamento_Num,"")</f>
        <v/>
      </c>
      <c r="C204" s="72" t="str">
        <f>IF(Nao_Pago*Tudo_Preenchido,Data_Pagamento,"")</f>
        <v/>
      </c>
      <c r="D204" s="87" t="str">
        <f>IF(Nao_Pago*Tudo_Preenchido,Balanço_Inicial,"")</f>
        <v/>
      </c>
      <c r="E204" s="88" t="str">
        <f>IF(Nao_Pago*Tudo_Preenchido,Pagamento_Mensal,"")</f>
        <v/>
      </c>
      <c r="F204" s="88" t="str">
        <f>IF(Nao_Pago*Tudo_Preenchido,Principal,"")</f>
        <v/>
      </c>
      <c r="G204" s="88" t="str">
        <f>IF(Nao_Pago*Tudo_Preenchido,Juros,"")</f>
        <v/>
      </c>
      <c r="H204" s="89" t="str">
        <f>IF(Nao_Pago*Tudo_Preenchido,Balanço_Final,"")</f>
        <v/>
      </c>
      <c r="J204" s="81"/>
      <c r="K204" s="81"/>
    </row>
    <row r="205" spans="2:11" x14ac:dyDescent="0.25">
      <c r="B205" s="86" t="str">
        <f>IF(Nao_Pago*Tudo_Preenchido,Pagamento_Num,"")</f>
        <v/>
      </c>
      <c r="C205" s="72" t="str">
        <f>IF(Nao_Pago*Tudo_Preenchido,Data_Pagamento,"")</f>
        <v/>
      </c>
      <c r="D205" s="87" t="str">
        <f>IF(Nao_Pago*Tudo_Preenchido,Balanço_Inicial,"")</f>
        <v/>
      </c>
      <c r="E205" s="88" t="str">
        <f>IF(Nao_Pago*Tudo_Preenchido,Pagamento_Mensal,"")</f>
        <v/>
      </c>
      <c r="F205" s="88" t="str">
        <f>IF(Nao_Pago*Tudo_Preenchido,Principal,"")</f>
        <v/>
      </c>
      <c r="G205" s="88" t="str">
        <f>IF(Nao_Pago*Tudo_Preenchido,Juros,"")</f>
        <v/>
      </c>
      <c r="H205" s="89" t="str">
        <f>IF(Nao_Pago*Tudo_Preenchido,Balanço_Final,"")</f>
        <v/>
      </c>
      <c r="J205" s="81"/>
      <c r="K205" s="81"/>
    </row>
    <row r="206" spans="2:11" x14ac:dyDescent="0.25">
      <c r="B206" s="86" t="str">
        <f>IF(Nao_Pago*Tudo_Preenchido,Pagamento_Num,"")</f>
        <v/>
      </c>
      <c r="C206" s="72" t="str">
        <f>IF(Nao_Pago*Tudo_Preenchido,Data_Pagamento,"")</f>
        <v/>
      </c>
      <c r="D206" s="87" t="str">
        <f>IF(Nao_Pago*Tudo_Preenchido,Balanço_Inicial,"")</f>
        <v/>
      </c>
      <c r="E206" s="88" t="str">
        <f>IF(Nao_Pago*Tudo_Preenchido,Pagamento_Mensal,"")</f>
        <v/>
      </c>
      <c r="F206" s="88" t="str">
        <f>IF(Nao_Pago*Tudo_Preenchido,Principal,"")</f>
        <v/>
      </c>
      <c r="G206" s="88" t="str">
        <f>IF(Nao_Pago*Tudo_Preenchido,Juros,"")</f>
        <v/>
      </c>
      <c r="H206" s="89" t="str">
        <f>IF(Nao_Pago*Tudo_Preenchido,Balanço_Final,"")</f>
        <v/>
      </c>
      <c r="J206" s="81"/>
      <c r="K206" s="81"/>
    </row>
    <row r="207" spans="2:11" x14ac:dyDescent="0.25">
      <c r="B207" s="86" t="str">
        <f>IF(Nao_Pago*Tudo_Preenchido,Pagamento_Num,"")</f>
        <v/>
      </c>
      <c r="C207" s="72" t="str">
        <f>IF(Nao_Pago*Tudo_Preenchido,Data_Pagamento,"")</f>
        <v/>
      </c>
      <c r="D207" s="87" t="str">
        <f>IF(Nao_Pago*Tudo_Preenchido,Balanço_Inicial,"")</f>
        <v/>
      </c>
      <c r="E207" s="88" t="str">
        <f>IF(Nao_Pago*Tudo_Preenchido,Pagamento_Mensal,"")</f>
        <v/>
      </c>
      <c r="F207" s="88" t="str">
        <f>IF(Nao_Pago*Tudo_Preenchido,Principal,"")</f>
        <v/>
      </c>
      <c r="G207" s="88" t="str">
        <f>IF(Nao_Pago*Tudo_Preenchido,Juros,"")</f>
        <v/>
      </c>
      <c r="H207" s="89" t="str">
        <f>IF(Nao_Pago*Tudo_Preenchido,Balanço_Final,"")</f>
        <v/>
      </c>
      <c r="J207" s="81"/>
      <c r="K207" s="81"/>
    </row>
    <row r="208" spans="2:11" x14ac:dyDescent="0.25">
      <c r="B208" s="86" t="str">
        <f>IF(Nao_Pago*Tudo_Preenchido,Pagamento_Num,"")</f>
        <v/>
      </c>
      <c r="C208" s="72" t="str">
        <f>IF(Nao_Pago*Tudo_Preenchido,Data_Pagamento,"")</f>
        <v/>
      </c>
      <c r="D208" s="87" t="str">
        <f>IF(Nao_Pago*Tudo_Preenchido,Balanço_Inicial,"")</f>
        <v/>
      </c>
      <c r="E208" s="88" t="str">
        <f>IF(Nao_Pago*Tudo_Preenchido,Pagamento_Mensal,"")</f>
        <v/>
      </c>
      <c r="F208" s="88" t="str">
        <f>IF(Nao_Pago*Tudo_Preenchido,Principal,"")</f>
        <v/>
      </c>
      <c r="G208" s="88" t="str">
        <f>IF(Nao_Pago*Tudo_Preenchido,Juros,"")</f>
        <v/>
      </c>
      <c r="H208" s="89" t="str">
        <f>IF(Nao_Pago*Tudo_Preenchido,Balanço_Final,"")</f>
        <v/>
      </c>
      <c r="J208" s="81"/>
      <c r="K208" s="81"/>
    </row>
    <row r="209" spans="2:11" x14ac:dyDescent="0.25">
      <c r="B209" s="86" t="str">
        <f>IF(Nao_Pago*Tudo_Preenchido,Pagamento_Num,"")</f>
        <v/>
      </c>
      <c r="C209" s="72" t="str">
        <f>IF(Nao_Pago*Tudo_Preenchido,Data_Pagamento,"")</f>
        <v/>
      </c>
      <c r="D209" s="87" t="str">
        <f>IF(Nao_Pago*Tudo_Preenchido,Balanço_Inicial,"")</f>
        <v/>
      </c>
      <c r="E209" s="88" t="str">
        <f>IF(Nao_Pago*Tudo_Preenchido,Pagamento_Mensal,"")</f>
        <v/>
      </c>
      <c r="F209" s="88" t="str">
        <f>IF(Nao_Pago*Tudo_Preenchido,Principal,"")</f>
        <v/>
      </c>
      <c r="G209" s="88" t="str">
        <f>IF(Nao_Pago*Tudo_Preenchido,Juros,"")</f>
        <v/>
      </c>
      <c r="H209" s="89" t="str">
        <f>IF(Nao_Pago*Tudo_Preenchido,Balanço_Final,"")</f>
        <v/>
      </c>
      <c r="J209" s="81"/>
      <c r="K209" s="81"/>
    </row>
    <row r="210" spans="2:11" x14ac:dyDescent="0.25">
      <c r="B210" s="86" t="str">
        <f>IF(Nao_Pago*Tudo_Preenchido,Pagamento_Num,"")</f>
        <v/>
      </c>
      <c r="C210" s="72" t="str">
        <f>IF(Nao_Pago*Tudo_Preenchido,Data_Pagamento,"")</f>
        <v/>
      </c>
      <c r="D210" s="87" t="str">
        <f>IF(Nao_Pago*Tudo_Preenchido,Balanço_Inicial,"")</f>
        <v/>
      </c>
      <c r="E210" s="88" t="str">
        <f>IF(Nao_Pago*Tudo_Preenchido,Pagamento_Mensal,"")</f>
        <v/>
      </c>
      <c r="F210" s="88" t="str">
        <f>IF(Nao_Pago*Tudo_Preenchido,Principal,"")</f>
        <v/>
      </c>
      <c r="G210" s="88" t="str">
        <f>IF(Nao_Pago*Tudo_Preenchido,Juros,"")</f>
        <v/>
      </c>
      <c r="H210" s="89" t="str">
        <f>IF(Nao_Pago*Tudo_Preenchido,Balanço_Final,"")</f>
        <v/>
      </c>
      <c r="J210" s="81"/>
      <c r="K210" s="81"/>
    </row>
    <row r="211" spans="2:11" x14ac:dyDescent="0.25">
      <c r="B211" s="86" t="str">
        <f>IF(Nao_Pago*Tudo_Preenchido,Pagamento_Num,"")</f>
        <v/>
      </c>
      <c r="C211" s="72" t="str">
        <f>IF(Nao_Pago*Tudo_Preenchido,Data_Pagamento,"")</f>
        <v/>
      </c>
      <c r="D211" s="87" t="str">
        <f>IF(Nao_Pago*Tudo_Preenchido,Balanço_Inicial,"")</f>
        <v/>
      </c>
      <c r="E211" s="88" t="str">
        <f>IF(Nao_Pago*Tudo_Preenchido,Pagamento_Mensal,"")</f>
        <v/>
      </c>
      <c r="F211" s="88" t="str">
        <f>IF(Nao_Pago*Tudo_Preenchido,Principal,"")</f>
        <v/>
      </c>
      <c r="G211" s="88" t="str">
        <f>IF(Nao_Pago*Tudo_Preenchido,Juros,"")</f>
        <v/>
      </c>
      <c r="H211" s="89" t="str">
        <f>IF(Nao_Pago*Tudo_Preenchido,Balanço_Final,"")</f>
        <v/>
      </c>
      <c r="J211" s="81"/>
      <c r="K211" s="81"/>
    </row>
    <row r="212" spans="2:11" x14ac:dyDescent="0.25">
      <c r="B212" s="86" t="str">
        <f>IF(Nao_Pago*Tudo_Preenchido,Pagamento_Num,"")</f>
        <v/>
      </c>
      <c r="C212" s="72" t="str">
        <f>IF(Nao_Pago*Tudo_Preenchido,Data_Pagamento,"")</f>
        <v/>
      </c>
      <c r="D212" s="87" t="str">
        <f>IF(Nao_Pago*Tudo_Preenchido,Balanço_Inicial,"")</f>
        <v/>
      </c>
      <c r="E212" s="88" t="str">
        <f>IF(Nao_Pago*Tudo_Preenchido,Pagamento_Mensal,"")</f>
        <v/>
      </c>
      <c r="F212" s="88" t="str">
        <f>IF(Nao_Pago*Tudo_Preenchido,Principal,"")</f>
        <v/>
      </c>
      <c r="G212" s="88" t="str">
        <f>IF(Nao_Pago*Tudo_Preenchido,Juros,"")</f>
        <v/>
      </c>
      <c r="H212" s="89" t="str">
        <f>IF(Nao_Pago*Tudo_Preenchido,Balanço_Final,"")</f>
        <v/>
      </c>
      <c r="J212" s="81"/>
      <c r="K212" s="81"/>
    </row>
    <row r="213" spans="2:11" x14ac:dyDescent="0.25">
      <c r="B213" s="86" t="str">
        <f>IF(Nao_Pago*Tudo_Preenchido,Pagamento_Num,"")</f>
        <v/>
      </c>
      <c r="C213" s="72" t="str">
        <f>IF(Nao_Pago*Tudo_Preenchido,Data_Pagamento,"")</f>
        <v/>
      </c>
      <c r="D213" s="87" t="str">
        <f>IF(Nao_Pago*Tudo_Preenchido,Balanço_Inicial,"")</f>
        <v/>
      </c>
      <c r="E213" s="88" t="str">
        <f>IF(Nao_Pago*Tudo_Preenchido,Pagamento_Mensal,"")</f>
        <v/>
      </c>
      <c r="F213" s="88" t="str">
        <f>IF(Nao_Pago*Tudo_Preenchido,Principal,"")</f>
        <v/>
      </c>
      <c r="G213" s="88" t="str">
        <f>IF(Nao_Pago*Tudo_Preenchido,Juros,"")</f>
        <v/>
      </c>
      <c r="H213" s="89" t="str">
        <f>IF(Nao_Pago*Tudo_Preenchido,Balanço_Final,"")</f>
        <v/>
      </c>
      <c r="J213" s="81"/>
      <c r="K213" s="81"/>
    </row>
    <row r="214" spans="2:11" x14ac:dyDescent="0.25">
      <c r="B214" s="86" t="str">
        <f>IF(Nao_Pago*Tudo_Preenchido,Pagamento_Num,"")</f>
        <v/>
      </c>
      <c r="C214" s="72" t="str">
        <f>IF(Nao_Pago*Tudo_Preenchido,Data_Pagamento,"")</f>
        <v/>
      </c>
      <c r="D214" s="87" t="str">
        <f>IF(Nao_Pago*Tudo_Preenchido,Balanço_Inicial,"")</f>
        <v/>
      </c>
      <c r="E214" s="88" t="str">
        <f>IF(Nao_Pago*Tudo_Preenchido,Pagamento_Mensal,"")</f>
        <v/>
      </c>
      <c r="F214" s="88" t="str">
        <f>IF(Nao_Pago*Tudo_Preenchido,Principal,"")</f>
        <v/>
      </c>
      <c r="G214" s="88" t="str">
        <f>IF(Nao_Pago*Tudo_Preenchido,Juros,"")</f>
        <v/>
      </c>
      <c r="H214" s="89" t="str">
        <f>IF(Nao_Pago*Tudo_Preenchido,Balanço_Final,"")</f>
        <v/>
      </c>
      <c r="J214" s="81"/>
      <c r="K214" s="81"/>
    </row>
    <row r="215" spans="2:11" x14ac:dyDescent="0.25">
      <c r="B215" s="86" t="str">
        <f>IF(Nao_Pago*Tudo_Preenchido,Pagamento_Num,"")</f>
        <v/>
      </c>
      <c r="C215" s="72" t="str">
        <f>IF(Nao_Pago*Tudo_Preenchido,Data_Pagamento,"")</f>
        <v/>
      </c>
      <c r="D215" s="87" t="str">
        <f>IF(Nao_Pago*Tudo_Preenchido,Balanço_Inicial,"")</f>
        <v/>
      </c>
      <c r="E215" s="88" t="str">
        <f>IF(Nao_Pago*Tudo_Preenchido,Pagamento_Mensal,"")</f>
        <v/>
      </c>
      <c r="F215" s="88" t="str">
        <f>IF(Nao_Pago*Tudo_Preenchido,Principal,"")</f>
        <v/>
      </c>
      <c r="G215" s="88" t="str">
        <f>IF(Nao_Pago*Tudo_Preenchido,Juros,"")</f>
        <v/>
      </c>
      <c r="H215" s="89" t="str">
        <f>IF(Nao_Pago*Tudo_Preenchido,Balanço_Final,"")</f>
        <v/>
      </c>
      <c r="J215" s="81"/>
      <c r="K215" s="81"/>
    </row>
    <row r="216" spans="2:11" x14ac:dyDescent="0.25">
      <c r="B216" s="86" t="str">
        <f>IF(Nao_Pago*Tudo_Preenchido,Pagamento_Num,"")</f>
        <v/>
      </c>
      <c r="C216" s="72" t="str">
        <f>IF(Nao_Pago*Tudo_Preenchido,Data_Pagamento,"")</f>
        <v/>
      </c>
      <c r="D216" s="87" t="str">
        <f>IF(Nao_Pago*Tudo_Preenchido,Balanço_Inicial,"")</f>
        <v/>
      </c>
      <c r="E216" s="88" t="str">
        <f>IF(Nao_Pago*Tudo_Preenchido,Pagamento_Mensal,"")</f>
        <v/>
      </c>
      <c r="F216" s="88" t="str">
        <f>IF(Nao_Pago*Tudo_Preenchido,Principal,"")</f>
        <v/>
      </c>
      <c r="G216" s="88" t="str">
        <f>IF(Nao_Pago*Tudo_Preenchido,Juros,"")</f>
        <v/>
      </c>
      <c r="H216" s="89" t="str">
        <f>IF(Nao_Pago*Tudo_Preenchido,Balanço_Final,"")</f>
        <v/>
      </c>
      <c r="J216" s="81"/>
      <c r="K216" s="81"/>
    </row>
    <row r="217" spans="2:11" x14ac:dyDescent="0.25">
      <c r="B217" s="86" t="str">
        <f>IF(Nao_Pago*Tudo_Preenchido,Pagamento_Num,"")</f>
        <v/>
      </c>
      <c r="C217" s="72" t="str">
        <f>IF(Nao_Pago*Tudo_Preenchido,Data_Pagamento,"")</f>
        <v/>
      </c>
      <c r="D217" s="87" t="str">
        <f>IF(Nao_Pago*Tudo_Preenchido,Balanço_Inicial,"")</f>
        <v/>
      </c>
      <c r="E217" s="88" t="str">
        <f>IF(Nao_Pago*Tudo_Preenchido,Pagamento_Mensal,"")</f>
        <v/>
      </c>
      <c r="F217" s="88" t="str">
        <f>IF(Nao_Pago*Tudo_Preenchido,Principal,"")</f>
        <v/>
      </c>
      <c r="G217" s="88" t="str">
        <f>IF(Nao_Pago*Tudo_Preenchido,Juros,"")</f>
        <v/>
      </c>
      <c r="H217" s="89" t="str">
        <f>IF(Nao_Pago*Tudo_Preenchido,Balanço_Final,"")</f>
        <v/>
      </c>
      <c r="J217" s="81"/>
      <c r="K217" s="81"/>
    </row>
    <row r="218" spans="2:11" x14ac:dyDescent="0.25">
      <c r="B218" s="86" t="str">
        <f>IF(Nao_Pago*Tudo_Preenchido,Pagamento_Num,"")</f>
        <v/>
      </c>
      <c r="C218" s="72" t="str">
        <f>IF(Nao_Pago*Tudo_Preenchido,Data_Pagamento,"")</f>
        <v/>
      </c>
      <c r="D218" s="87" t="str">
        <f>IF(Nao_Pago*Tudo_Preenchido,Balanço_Inicial,"")</f>
        <v/>
      </c>
      <c r="E218" s="88" t="str">
        <f>IF(Nao_Pago*Tudo_Preenchido,Pagamento_Mensal,"")</f>
        <v/>
      </c>
      <c r="F218" s="88" t="str">
        <f>IF(Nao_Pago*Tudo_Preenchido,Principal,"")</f>
        <v/>
      </c>
      <c r="G218" s="88" t="str">
        <f>IF(Nao_Pago*Tudo_Preenchido,Juros,"")</f>
        <v/>
      </c>
      <c r="H218" s="89" t="str">
        <f>IF(Nao_Pago*Tudo_Preenchido,Balanço_Final,"")</f>
        <v/>
      </c>
      <c r="J218" s="81"/>
      <c r="K218" s="81"/>
    </row>
    <row r="219" spans="2:11" x14ac:dyDescent="0.25">
      <c r="B219" s="86" t="str">
        <f>IF(Nao_Pago*Tudo_Preenchido,Pagamento_Num,"")</f>
        <v/>
      </c>
      <c r="C219" s="72" t="str">
        <f>IF(Nao_Pago*Tudo_Preenchido,Data_Pagamento,"")</f>
        <v/>
      </c>
      <c r="D219" s="87" t="str">
        <f>IF(Nao_Pago*Tudo_Preenchido,Balanço_Inicial,"")</f>
        <v/>
      </c>
      <c r="E219" s="88" t="str">
        <f>IF(Nao_Pago*Tudo_Preenchido,Pagamento_Mensal,"")</f>
        <v/>
      </c>
      <c r="F219" s="88" t="str">
        <f>IF(Nao_Pago*Tudo_Preenchido,Principal,"")</f>
        <v/>
      </c>
      <c r="G219" s="88" t="str">
        <f>IF(Nao_Pago*Tudo_Preenchido,Juros,"")</f>
        <v/>
      </c>
      <c r="H219" s="89" t="str">
        <f>IF(Nao_Pago*Tudo_Preenchido,Balanço_Final,"")</f>
        <v/>
      </c>
      <c r="J219" s="81"/>
      <c r="K219" s="81"/>
    </row>
    <row r="220" spans="2:11" x14ac:dyDescent="0.25">
      <c r="B220" s="86" t="str">
        <f>IF(Nao_Pago*Tudo_Preenchido,Pagamento_Num,"")</f>
        <v/>
      </c>
      <c r="C220" s="72" t="str">
        <f>IF(Nao_Pago*Tudo_Preenchido,Data_Pagamento,"")</f>
        <v/>
      </c>
      <c r="D220" s="87" t="str">
        <f>IF(Nao_Pago*Tudo_Preenchido,Balanço_Inicial,"")</f>
        <v/>
      </c>
      <c r="E220" s="88" t="str">
        <f>IF(Nao_Pago*Tudo_Preenchido,Pagamento_Mensal,"")</f>
        <v/>
      </c>
      <c r="F220" s="88" t="str">
        <f>IF(Nao_Pago*Tudo_Preenchido,Principal,"")</f>
        <v/>
      </c>
      <c r="G220" s="88" t="str">
        <f>IF(Nao_Pago*Tudo_Preenchido,Juros,"")</f>
        <v/>
      </c>
      <c r="H220" s="89" t="str">
        <f>IF(Nao_Pago*Tudo_Preenchido,Balanço_Final,"")</f>
        <v/>
      </c>
      <c r="J220" s="81"/>
      <c r="K220" s="81"/>
    </row>
    <row r="221" spans="2:11" x14ac:dyDescent="0.25">
      <c r="B221" s="86" t="str">
        <f>IF(Nao_Pago*Tudo_Preenchido,Pagamento_Num,"")</f>
        <v/>
      </c>
      <c r="C221" s="72" t="str">
        <f>IF(Nao_Pago*Tudo_Preenchido,Data_Pagamento,"")</f>
        <v/>
      </c>
      <c r="D221" s="87" t="str">
        <f>IF(Nao_Pago*Tudo_Preenchido,Balanço_Inicial,"")</f>
        <v/>
      </c>
      <c r="E221" s="88" t="str">
        <f>IF(Nao_Pago*Tudo_Preenchido,Pagamento_Mensal,"")</f>
        <v/>
      </c>
      <c r="F221" s="88" t="str">
        <f>IF(Nao_Pago*Tudo_Preenchido,Principal,"")</f>
        <v/>
      </c>
      <c r="G221" s="88" t="str">
        <f>IF(Nao_Pago*Tudo_Preenchido,Juros,"")</f>
        <v/>
      </c>
      <c r="H221" s="89" t="str">
        <f>IF(Nao_Pago*Tudo_Preenchido,Balanço_Final,"")</f>
        <v/>
      </c>
      <c r="J221" s="81"/>
      <c r="K221" s="81"/>
    </row>
    <row r="222" spans="2:11" x14ac:dyDescent="0.25">
      <c r="B222" s="86" t="str">
        <f>IF(Nao_Pago*Tudo_Preenchido,Pagamento_Num,"")</f>
        <v/>
      </c>
      <c r="C222" s="72" t="str">
        <f>IF(Nao_Pago*Tudo_Preenchido,Data_Pagamento,"")</f>
        <v/>
      </c>
      <c r="D222" s="87" t="str">
        <f>IF(Nao_Pago*Tudo_Preenchido,Balanço_Inicial,"")</f>
        <v/>
      </c>
      <c r="E222" s="88" t="str">
        <f>IF(Nao_Pago*Tudo_Preenchido,Pagamento_Mensal,"")</f>
        <v/>
      </c>
      <c r="F222" s="88" t="str">
        <f>IF(Nao_Pago*Tudo_Preenchido,Principal,"")</f>
        <v/>
      </c>
      <c r="G222" s="88" t="str">
        <f>IF(Nao_Pago*Tudo_Preenchido,Juros,"")</f>
        <v/>
      </c>
      <c r="H222" s="89" t="str">
        <f>IF(Nao_Pago*Tudo_Preenchido,Balanço_Final,"")</f>
        <v/>
      </c>
      <c r="J222" s="81"/>
      <c r="K222" s="81"/>
    </row>
    <row r="223" spans="2:11" x14ac:dyDescent="0.25">
      <c r="B223" s="86" t="str">
        <f>IF(Nao_Pago*Tudo_Preenchido,Pagamento_Num,"")</f>
        <v/>
      </c>
      <c r="C223" s="72" t="str">
        <f>IF(Nao_Pago*Tudo_Preenchido,Data_Pagamento,"")</f>
        <v/>
      </c>
      <c r="D223" s="87" t="str">
        <f>IF(Nao_Pago*Tudo_Preenchido,Balanço_Inicial,"")</f>
        <v/>
      </c>
      <c r="E223" s="88" t="str">
        <f>IF(Nao_Pago*Tudo_Preenchido,Pagamento_Mensal,"")</f>
        <v/>
      </c>
      <c r="F223" s="88" t="str">
        <f>IF(Nao_Pago*Tudo_Preenchido,Principal,"")</f>
        <v/>
      </c>
      <c r="G223" s="88" t="str">
        <f>IF(Nao_Pago*Tudo_Preenchido,Juros,"")</f>
        <v/>
      </c>
      <c r="H223" s="89" t="str">
        <f>IF(Nao_Pago*Tudo_Preenchido,Balanço_Final,"")</f>
        <v/>
      </c>
      <c r="J223" s="81"/>
      <c r="K223" s="81"/>
    </row>
    <row r="224" spans="2:11" x14ac:dyDescent="0.25">
      <c r="B224" s="86" t="str">
        <f>IF(Nao_Pago*Tudo_Preenchido,Pagamento_Num,"")</f>
        <v/>
      </c>
      <c r="C224" s="72" t="str">
        <f>IF(Nao_Pago*Tudo_Preenchido,Data_Pagamento,"")</f>
        <v/>
      </c>
      <c r="D224" s="87" t="str">
        <f>IF(Nao_Pago*Tudo_Preenchido,Balanço_Inicial,"")</f>
        <v/>
      </c>
      <c r="E224" s="88" t="str">
        <f>IF(Nao_Pago*Tudo_Preenchido,Pagamento_Mensal,"")</f>
        <v/>
      </c>
      <c r="F224" s="88" t="str">
        <f>IF(Nao_Pago*Tudo_Preenchido,Principal,"")</f>
        <v/>
      </c>
      <c r="G224" s="88" t="str">
        <f>IF(Nao_Pago*Tudo_Preenchido,Juros,"")</f>
        <v/>
      </c>
      <c r="H224" s="89" t="str">
        <f>IF(Nao_Pago*Tudo_Preenchido,Balanço_Final,"")</f>
        <v/>
      </c>
      <c r="J224" s="81"/>
      <c r="K224" s="81"/>
    </row>
    <row r="225" spans="2:11" x14ac:dyDescent="0.25">
      <c r="B225" s="86" t="str">
        <f>IF(Nao_Pago*Tudo_Preenchido,Pagamento_Num,"")</f>
        <v/>
      </c>
      <c r="C225" s="72" t="str">
        <f>IF(Nao_Pago*Tudo_Preenchido,Data_Pagamento,"")</f>
        <v/>
      </c>
      <c r="D225" s="87" t="str">
        <f>IF(Nao_Pago*Tudo_Preenchido,Balanço_Inicial,"")</f>
        <v/>
      </c>
      <c r="E225" s="88" t="str">
        <f>IF(Nao_Pago*Tudo_Preenchido,Pagamento_Mensal,"")</f>
        <v/>
      </c>
      <c r="F225" s="88" t="str">
        <f>IF(Nao_Pago*Tudo_Preenchido,Principal,"")</f>
        <v/>
      </c>
      <c r="G225" s="88" t="str">
        <f>IF(Nao_Pago*Tudo_Preenchido,Juros,"")</f>
        <v/>
      </c>
      <c r="H225" s="89" t="str">
        <f>IF(Nao_Pago*Tudo_Preenchido,Balanço_Final,"")</f>
        <v/>
      </c>
      <c r="J225" s="81"/>
      <c r="K225" s="81"/>
    </row>
    <row r="226" spans="2:11" x14ac:dyDescent="0.25">
      <c r="B226" s="86" t="str">
        <f>IF(Nao_Pago*Tudo_Preenchido,Pagamento_Num,"")</f>
        <v/>
      </c>
      <c r="C226" s="72" t="str">
        <f>IF(Nao_Pago*Tudo_Preenchido,Data_Pagamento,"")</f>
        <v/>
      </c>
      <c r="D226" s="87" t="str">
        <f>IF(Nao_Pago*Tudo_Preenchido,Balanço_Inicial,"")</f>
        <v/>
      </c>
      <c r="E226" s="88" t="str">
        <f>IF(Nao_Pago*Tudo_Preenchido,Pagamento_Mensal,"")</f>
        <v/>
      </c>
      <c r="F226" s="88" t="str">
        <f>IF(Nao_Pago*Tudo_Preenchido,Principal,"")</f>
        <v/>
      </c>
      <c r="G226" s="88" t="str">
        <f>IF(Nao_Pago*Tudo_Preenchido,Juros,"")</f>
        <v/>
      </c>
      <c r="H226" s="89" t="str">
        <f>IF(Nao_Pago*Tudo_Preenchido,Balanço_Final,"")</f>
        <v/>
      </c>
      <c r="J226" s="81"/>
      <c r="K226" s="81"/>
    </row>
    <row r="227" spans="2:11" x14ac:dyDescent="0.25">
      <c r="B227" s="86" t="str">
        <f>IF(Nao_Pago*Tudo_Preenchido,Pagamento_Num,"")</f>
        <v/>
      </c>
      <c r="C227" s="72" t="str">
        <f>IF(Nao_Pago*Tudo_Preenchido,Data_Pagamento,"")</f>
        <v/>
      </c>
      <c r="D227" s="87" t="str">
        <f>IF(Nao_Pago*Tudo_Preenchido,Balanço_Inicial,"")</f>
        <v/>
      </c>
      <c r="E227" s="88" t="str">
        <f>IF(Nao_Pago*Tudo_Preenchido,Pagamento_Mensal,"")</f>
        <v/>
      </c>
      <c r="F227" s="88" t="str">
        <f>IF(Nao_Pago*Tudo_Preenchido,Principal,"")</f>
        <v/>
      </c>
      <c r="G227" s="88" t="str">
        <f>IF(Nao_Pago*Tudo_Preenchido,Juros,"")</f>
        <v/>
      </c>
      <c r="H227" s="89" t="str">
        <f>IF(Nao_Pago*Tudo_Preenchido,Balanço_Final,"")</f>
        <v/>
      </c>
      <c r="J227" s="81"/>
      <c r="K227" s="81"/>
    </row>
    <row r="228" spans="2:11" x14ac:dyDescent="0.25">
      <c r="B228" s="86" t="str">
        <f>IF(Nao_Pago*Tudo_Preenchido,Pagamento_Num,"")</f>
        <v/>
      </c>
      <c r="C228" s="72" t="str">
        <f>IF(Nao_Pago*Tudo_Preenchido,Data_Pagamento,"")</f>
        <v/>
      </c>
      <c r="D228" s="87" t="str">
        <f>IF(Nao_Pago*Tudo_Preenchido,Balanço_Inicial,"")</f>
        <v/>
      </c>
      <c r="E228" s="88" t="str">
        <f>IF(Nao_Pago*Tudo_Preenchido,Pagamento_Mensal,"")</f>
        <v/>
      </c>
      <c r="F228" s="88" t="str">
        <f>IF(Nao_Pago*Tudo_Preenchido,Principal,"")</f>
        <v/>
      </c>
      <c r="G228" s="88" t="str">
        <f>IF(Nao_Pago*Tudo_Preenchido,Juros,"")</f>
        <v/>
      </c>
      <c r="H228" s="89" t="str">
        <f>IF(Nao_Pago*Tudo_Preenchido,Balanço_Final,"")</f>
        <v/>
      </c>
      <c r="J228" s="81"/>
      <c r="K228" s="81"/>
    </row>
    <row r="229" spans="2:11" x14ac:dyDescent="0.25">
      <c r="B229" s="86" t="str">
        <f>IF(Nao_Pago*Tudo_Preenchido,Pagamento_Num,"")</f>
        <v/>
      </c>
      <c r="C229" s="72" t="str">
        <f>IF(Nao_Pago*Tudo_Preenchido,Data_Pagamento,"")</f>
        <v/>
      </c>
      <c r="D229" s="87" t="str">
        <f>IF(Nao_Pago*Tudo_Preenchido,Balanço_Inicial,"")</f>
        <v/>
      </c>
      <c r="E229" s="88" t="str">
        <f>IF(Nao_Pago*Tudo_Preenchido,Pagamento_Mensal,"")</f>
        <v/>
      </c>
      <c r="F229" s="88" t="str">
        <f>IF(Nao_Pago*Tudo_Preenchido,Principal,"")</f>
        <v/>
      </c>
      <c r="G229" s="88" t="str">
        <f>IF(Nao_Pago*Tudo_Preenchido,Juros,"")</f>
        <v/>
      </c>
      <c r="H229" s="89" t="str">
        <f>IF(Nao_Pago*Tudo_Preenchido,Balanço_Final,"")</f>
        <v/>
      </c>
      <c r="J229" s="81"/>
      <c r="K229" s="81"/>
    </row>
    <row r="230" spans="2:11" x14ac:dyDescent="0.25">
      <c r="B230" s="86" t="str">
        <f>IF(Nao_Pago*Tudo_Preenchido,Pagamento_Num,"")</f>
        <v/>
      </c>
      <c r="C230" s="72" t="str">
        <f>IF(Nao_Pago*Tudo_Preenchido,Data_Pagamento,"")</f>
        <v/>
      </c>
      <c r="D230" s="87" t="str">
        <f>IF(Nao_Pago*Tudo_Preenchido,Balanço_Inicial,"")</f>
        <v/>
      </c>
      <c r="E230" s="88" t="str">
        <f>IF(Nao_Pago*Tudo_Preenchido,Pagamento_Mensal,"")</f>
        <v/>
      </c>
      <c r="F230" s="88" t="str">
        <f>IF(Nao_Pago*Tudo_Preenchido,Principal,"")</f>
        <v/>
      </c>
      <c r="G230" s="88" t="str">
        <f>IF(Nao_Pago*Tudo_Preenchido,Juros,"")</f>
        <v/>
      </c>
      <c r="H230" s="89" t="str">
        <f>IF(Nao_Pago*Tudo_Preenchido,Balanço_Final,"")</f>
        <v/>
      </c>
      <c r="J230" s="81"/>
      <c r="K230" s="81"/>
    </row>
    <row r="231" spans="2:11" x14ac:dyDescent="0.25">
      <c r="B231" s="86" t="str">
        <f>IF(Nao_Pago*Tudo_Preenchido,Pagamento_Num,"")</f>
        <v/>
      </c>
      <c r="C231" s="72" t="str">
        <f>IF(Nao_Pago*Tudo_Preenchido,Data_Pagamento,"")</f>
        <v/>
      </c>
      <c r="D231" s="87" t="str">
        <f>IF(Nao_Pago*Tudo_Preenchido,Balanço_Inicial,"")</f>
        <v/>
      </c>
      <c r="E231" s="88" t="str">
        <f>IF(Nao_Pago*Tudo_Preenchido,Pagamento_Mensal,"")</f>
        <v/>
      </c>
      <c r="F231" s="88" t="str">
        <f>IF(Nao_Pago*Tudo_Preenchido,Principal,"")</f>
        <v/>
      </c>
      <c r="G231" s="88" t="str">
        <f>IF(Nao_Pago*Tudo_Preenchido,Juros,"")</f>
        <v/>
      </c>
      <c r="H231" s="89" t="str">
        <f>IF(Nao_Pago*Tudo_Preenchido,Balanço_Final,"")</f>
        <v/>
      </c>
      <c r="J231" s="81"/>
      <c r="K231" s="81"/>
    </row>
    <row r="232" spans="2:11" x14ac:dyDescent="0.25">
      <c r="B232" s="86" t="str">
        <f>IF(Nao_Pago*Tudo_Preenchido,Pagamento_Num,"")</f>
        <v/>
      </c>
      <c r="C232" s="72" t="str">
        <f>IF(Nao_Pago*Tudo_Preenchido,Data_Pagamento,"")</f>
        <v/>
      </c>
      <c r="D232" s="87" t="str">
        <f>IF(Nao_Pago*Tudo_Preenchido,Balanço_Inicial,"")</f>
        <v/>
      </c>
      <c r="E232" s="88" t="str">
        <f>IF(Nao_Pago*Tudo_Preenchido,Pagamento_Mensal,"")</f>
        <v/>
      </c>
      <c r="F232" s="88" t="str">
        <f>IF(Nao_Pago*Tudo_Preenchido,Principal,"")</f>
        <v/>
      </c>
      <c r="G232" s="88" t="str">
        <f>IF(Nao_Pago*Tudo_Preenchido,Juros,"")</f>
        <v/>
      </c>
      <c r="H232" s="89" t="str">
        <f>IF(Nao_Pago*Tudo_Preenchido,Balanço_Final,"")</f>
        <v/>
      </c>
      <c r="J232" s="81"/>
      <c r="K232" s="81"/>
    </row>
    <row r="233" spans="2:11" x14ac:dyDescent="0.25">
      <c r="B233" s="86" t="str">
        <f>IF(Nao_Pago*Tudo_Preenchido,Pagamento_Num,"")</f>
        <v/>
      </c>
      <c r="C233" s="72" t="str">
        <f>IF(Nao_Pago*Tudo_Preenchido,Data_Pagamento,"")</f>
        <v/>
      </c>
      <c r="D233" s="87" t="str">
        <f>IF(Nao_Pago*Tudo_Preenchido,Balanço_Inicial,"")</f>
        <v/>
      </c>
      <c r="E233" s="88" t="str">
        <f>IF(Nao_Pago*Tudo_Preenchido,Pagamento_Mensal,"")</f>
        <v/>
      </c>
      <c r="F233" s="88" t="str">
        <f>IF(Nao_Pago*Tudo_Preenchido,Principal,"")</f>
        <v/>
      </c>
      <c r="G233" s="88" t="str">
        <f>IF(Nao_Pago*Tudo_Preenchido,Juros,"")</f>
        <v/>
      </c>
      <c r="H233" s="89" t="str">
        <f>IF(Nao_Pago*Tudo_Preenchido,Balanço_Final,"")</f>
        <v/>
      </c>
      <c r="J233" s="81"/>
      <c r="K233" s="81"/>
    </row>
    <row r="234" spans="2:11" x14ac:dyDescent="0.25">
      <c r="B234" s="86" t="str">
        <f>IF(Nao_Pago*Tudo_Preenchido,Pagamento_Num,"")</f>
        <v/>
      </c>
      <c r="C234" s="72" t="str">
        <f>IF(Nao_Pago*Tudo_Preenchido,Data_Pagamento,"")</f>
        <v/>
      </c>
      <c r="D234" s="87" t="str">
        <f>IF(Nao_Pago*Tudo_Preenchido,Balanço_Inicial,"")</f>
        <v/>
      </c>
      <c r="E234" s="88" t="str">
        <f>IF(Nao_Pago*Tudo_Preenchido,Pagamento_Mensal,"")</f>
        <v/>
      </c>
      <c r="F234" s="88" t="str">
        <f>IF(Nao_Pago*Tudo_Preenchido,Principal,"")</f>
        <v/>
      </c>
      <c r="G234" s="88" t="str">
        <f>IF(Nao_Pago*Tudo_Preenchido,Juros,"")</f>
        <v/>
      </c>
      <c r="H234" s="89" t="str">
        <f>IF(Nao_Pago*Tudo_Preenchido,Balanço_Final,"")</f>
        <v/>
      </c>
      <c r="J234" s="81"/>
      <c r="K234" s="81"/>
    </row>
    <row r="235" spans="2:11" x14ac:dyDescent="0.25">
      <c r="B235" s="86" t="str">
        <f>IF(Nao_Pago*Tudo_Preenchido,Pagamento_Num,"")</f>
        <v/>
      </c>
      <c r="C235" s="72" t="str">
        <f>IF(Nao_Pago*Tudo_Preenchido,Data_Pagamento,"")</f>
        <v/>
      </c>
      <c r="D235" s="87" t="str">
        <f>IF(Nao_Pago*Tudo_Preenchido,Balanço_Inicial,"")</f>
        <v/>
      </c>
      <c r="E235" s="88" t="str">
        <f>IF(Nao_Pago*Tudo_Preenchido,Pagamento_Mensal,"")</f>
        <v/>
      </c>
      <c r="F235" s="88" t="str">
        <f>IF(Nao_Pago*Tudo_Preenchido,Principal,"")</f>
        <v/>
      </c>
      <c r="G235" s="88" t="str">
        <f>IF(Nao_Pago*Tudo_Preenchido,Juros,"")</f>
        <v/>
      </c>
      <c r="H235" s="89" t="str">
        <f>IF(Nao_Pago*Tudo_Preenchido,Balanço_Final,"")</f>
        <v/>
      </c>
      <c r="J235" s="81"/>
      <c r="K235" s="81"/>
    </row>
    <row r="236" spans="2:11" x14ac:dyDescent="0.25">
      <c r="B236" s="86" t="str">
        <f>IF(Nao_Pago*Tudo_Preenchido,Pagamento_Num,"")</f>
        <v/>
      </c>
      <c r="C236" s="72" t="str">
        <f>IF(Nao_Pago*Tudo_Preenchido,Data_Pagamento,"")</f>
        <v/>
      </c>
      <c r="D236" s="87" t="str">
        <f>IF(Nao_Pago*Tudo_Preenchido,Balanço_Inicial,"")</f>
        <v/>
      </c>
      <c r="E236" s="88" t="str">
        <f>IF(Nao_Pago*Tudo_Preenchido,Pagamento_Mensal,"")</f>
        <v/>
      </c>
      <c r="F236" s="88" t="str">
        <f>IF(Nao_Pago*Tudo_Preenchido,Principal,"")</f>
        <v/>
      </c>
      <c r="G236" s="88" t="str">
        <f>IF(Nao_Pago*Tudo_Preenchido,Juros,"")</f>
        <v/>
      </c>
      <c r="H236" s="89" t="str">
        <f>IF(Nao_Pago*Tudo_Preenchido,Balanço_Final,"")</f>
        <v/>
      </c>
      <c r="J236" s="81"/>
      <c r="K236" s="81"/>
    </row>
    <row r="237" spans="2:11" x14ac:dyDescent="0.25">
      <c r="B237" s="86" t="str">
        <f>IF(Nao_Pago*Tudo_Preenchido,Pagamento_Num,"")</f>
        <v/>
      </c>
      <c r="C237" s="72" t="str">
        <f>IF(Nao_Pago*Tudo_Preenchido,Data_Pagamento,"")</f>
        <v/>
      </c>
      <c r="D237" s="87" t="str">
        <f>IF(Nao_Pago*Tudo_Preenchido,Balanço_Inicial,"")</f>
        <v/>
      </c>
      <c r="E237" s="88" t="str">
        <f>IF(Nao_Pago*Tudo_Preenchido,Pagamento_Mensal,"")</f>
        <v/>
      </c>
      <c r="F237" s="88" t="str">
        <f>IF(Nao_Pago*Tudo_Preenchido,Principal,"")</f>
        <v/>
      </c>
      <c r="G237" s="88" t="str">
        <f>IF(Nao_Pago*Tudo_Preenchido,Juros,"")</f>
        <v/>
      </c>
      <c r="H237" s="89" t="str">
        <f>IF(Nao_Pago*Tudo_Preenchido,Balanço_Final,"")</f>
        <v/>
      </c>
      <c r="J237" s="81"/>
      <c r="K237" s="81"/>
    </row>
    <row r="238" spans="2:11" x14ac:dyDescent="0.25">
      <c r="B238" s="86" t="str">
        <f>IF(Nao_Pago*Tudo_Preenchido,Pagamento_Num,"")</f>
        <v/>
      </c>
      <c r="C238" s="72" t="str">
        <f>IF(Nao_Pago*Tudo_Preenchido,Data_Pagamento,"")</f>
        <v/>
      </c>
      <c r="D238" s="87" t="str">
        <f>IF(Nao_Pago*Tudo_Preenchido,Balanço_Inicial,"")</f>
        <v/>
      </c>
      <c r="E238" s="88" t="str">
        <f>IF(Nao_Pago*Tudo_Preenchido,Pagamento_Mensal,"")</f>
        <v/>
      </c>
      <c r="F238" s="88" t="str">
        <f>IF(Nao_Pago*Tudo_Preenchido,Principal,"")</f>
        <v/>
      </c>
      <c r="G238" s="88" t="str">
        <f>IF(Nao_Pago*Tudo_Preenchido,Juros,"")</f>
        <v/>
      </c>
      <c r="H238" s="89" t="str">
        <f>IF(Nao_Pago*Tudo_Preenchido,Balanço_Final,"")</f>
        <v/>
      </c>
      <c r="J238" s="81"/>
      <c r="K238" s="81"/>
    </row>
    <row r="239" spans="2:11" x14ac:dyDescent="0.25">
      <c r="B239" s="86" t="str">
        <f>IF(Nao_Pago*Tudo_Preenchido,Pagamento_Num,"")</f>
        <v/>
      </c>
      <c r="C239" s="72" t="str">
        <f>IF(Nao_Pago*Tudo_Preenchido,Data_Pagamento,"")</f>
        <v/>
      </c>
      <c r="D239" s="87" t="str">
        <f>IF(Nao_Pago*Tudo_Preenchido,Balanço_Inicial,"")</f>
        <v/>
      </c>
      <c r="E239" s="88" t="str">
        <f>IF(Nao_Pago*Tudo_Preenchido,Pagamento_Mensal,"")</f>
        <v/>
      </c>
      <c r="F239" s="88" t="str">
        <f>IF(Nao_Pago*Tudo_Preenchido,Principal,"")</f>
        <v/>
      </c>
      <c r="G239" s="88" t="str">
        <f>IF(Nao_Pago*Tudo_Preenchido,Juros,"")</f>
        <v/>
      </c>
      <c r="H239" s="89" t="str">
        <f>IF(Nao_Pago*Tudo_Preenchido,Balanço_Final,"")</f>
        <v/>
      </c>
      <c r="J239" s="81"/>
      <c r="K239" s="81"/>
    </row>
    <row r="240" spans="2:11" x14ac:dyDescent="0.25">
      <c r="B240" s="86" t="str">
        <f>IF(Nao_Pago*Tudo_Preenchido,Pagamento_Num,"")</f>
        <v/>
      </c>
      <c r="C240" s="72" t="str">
        <f>IF(Nao_Pago*Tudo_Preenchido,Data_Pagamento,"")</f>
        <v/>
      </c>
      <c r="D240" s="87" t="str">
        <f>IF(Nao_Pago*Tudo_Preenchido,Balanço_Inicial,"")</f>
        <v/>
      </c>
      <c r="E240" s="88" t="str">
        <f>IF(Nao_Pago*Tudo_Preenchido,Pagamento_Mensal,"")</f>
        <v/>
      </c>
      <c r="F240" s="88" t="str">
        <f>IF(Nao_Pago*Tudo_Preenchido,Principal,"")</f>
        <v/>
      </c>
      <c r="G240" s="88" t="str">
        <f>IF(Nao_Pago*Tudo_Preenchido,Juros,"")</f>
        <v/>
      </c>
      <c r="H240" s="89" t="str">
        <f>IF(Nao_Pago*Tudo_Preenchido,Balanço_Final,"")</f>
        <v/>
      </c>
      <c r="J240" s="81"/>
      <c r="K240" s="81"/>
    </row>
    <row r="241" spans="2:11" x14ac:dyDescent="0.25">
      <c r="B241" s="86" t="str">
        <f>IF(Nao_Pago*Tudo_Preenchido,Pagamento_Num,"")</f>
        <v/>
      </c>
      <c r="C241" s="72" t="str">
        <f>IF(Nao_Pago*Tudo_Preenchido,Data_Pagamento,"")</f>
        <v/>
      </c>
      <c r="D241" s="87" t="str">
        <f>IF(Nao_Pago*Tudo_Preenchido,Balanço_Inicial,"")</f>
        <v/>
      </c>
      <c r="E241" s="88" t="str">
        <f>IF(Nao_Pago*Tudo_Preenchido,Pagamento_Mensal,"")</f>
        <v/>
      </c>
      <c r="F241" s="88" t="str">
        <f>IF(Nao_Pago*Tudo_Preenchido,Principal,"")</f>
        <v/>
      </c>
      <c r="G241" s="88" t="str">
        <f>IF(Nao_Pago*Tudo_Preenchido,Juros,"")</f>
        <v/>
      </c>
      <c r="H241" s="89" t="str">
        <f>IF(Nao_Pago*Tudo_Preenchido,Balanço_Final,"")</f>
        <v/>
      </c>
      <c r="J241" s="81"/>
      <c r="K241" s="81"/>
    </row>
    <row r="242" spans="2:11" x14ac:dyDescent="0.25">
      <c r="B242" s="86" t="str">
        <f>IF(Nao_Pago*Tudo_Preenchido,Pagamento_Num,"")</f>
        <v/>
      </c>
      <c r="C242" s="72" t="str">
        <f>IF(Nao_Pago*Tudo_Preenchido,Data_Pagamento,"")</f>
        <v/>
      </c>
      <c r="D242" s="87" t="str">
        <f>IF(Nao_Pago*Tudo_Preenchido,Balanço_Inicial,"")</f>
        <v/>
      </c>
      <c r="E242" s="88" t="str">
        <f>IF(Nao_Pago*Tudo_Preenchido,Pagamento_Mensal,"")</f>
        <v/>
      </c>
      <c r="F242" s="88" t="str">
        <f>IF(Nao_Pago*Tudo_Preenchido,Principal,"")</f>
        <v/>
      </c>
      <c r="G242" s="88" t="str">
        <f>IF(Nao_Pago*Tudo_Preenchido,Juros,"")</f>
        <v/>
      </c>
      <c r="H242" s="89" t="str">
        <f>IF(Nao_Pago*Tudo_Preenchido,Balanço_Final,"")</f>
        <v/>
      </c>
      <c r="J242" s="81"/>
      <c r="K242" s="81"/>
    </row>
    <row r="243" spans="2:11" x14ac:dyDescent="0.25">
      <c r="B243" s="86" t="str">
        <f>IF(Nao_Pago*Tudo_Preenchido,Pagamento_Num,"")</f>
        <v/>
      </c>
      <c r="C243" s="72" t="str">
        <f>IF(Nao_Pago*Tudo_Preenchido,Data_Pagamento,"")</f>
        <v/>
      </c>
      <c r="D243" s="87" t="str">
        <f>IF(Nao_Pago*Tudo_Preenchido,Balanço_Inicial,"")</f>
        <v/>
      </c>
      <c r="E243" s="88" t="str">
        <f>IF(Nao_Pago*Tudo_Preenchido,Pagamento_Mensal,"")</f>
        <v/>
      </c>
      <c r="F243" s="88" t="str">
        <f>IF(Nao_Pago*Tudo_Preenchido,Principal,"")</f>
        <v/>
      </c>
      <c r="G243" s="88" t="str">
        <f>IF(Nao_Pago*Tudo_Preenchido,Juros,"")</f>
        <v/>
      </c>
      <c r="H243" s="89" t="str">
        <f>IF(Nao_Pago*Tudo_Preenchido,Balanço_Final,"")</f>
        <v/>
      </c>
      <c r="J243" s="81"/>
      <c r="K243" s="81"/>
    </row>
    <row r="244" spans="2:11" x14ac:dyDescent="0.25">
      <c r="B244" s="86" t="str">
        <f>IF(Nao_Pago*Tudo_Preenchido,Pagamento_Num,"")</f>
        <v/>
      </c>
      <c r="C244" s="72" t="str">
        <f>IF(Nao_Pago*Tudo_Preenchido,Data_Pagamento,"")</f>
        <v/>
      </c>
      <c r="D244" s="87" t="str">
        <f>IF(Nao_Pago*Tudo_Preenchido,Balanço_Inicial,"")</f>
        <v/>
      </c>
      <c r="E244" s="88" t="str">
        <f>IF(Nao_Pago*Tudo_Preenchido,Pagamento_Mensal,"")</f>
        <v/>
      </c>
      <c r="F244" s="88" t="str">
        <f>IF(Nao_Pago*Tudo_Preenchido,Principal,"")</f>
        <v/>
      </c>
      <c r="G244" s="88" t="str">
        <f>IF(Nao_Pago*Tudo_Preenchido,Juros,"")</f>
        <v/>
      </c>
      <c r="H244" s="89" t="str">
        <f>IF(Nao_Pago*Tudo_Preenchido,Balanço_Final,"")</f>
        <v/>
      </c>
      <c r="J244" s="81"/>
      <c r="K244" s="81"/>
    </row>
    <row r="245" spans="2:11" x14ac:dyDescent="0.25">
      <c r="B245" s="86" t="str">
        <f>IF(Nao_Pago*Tudo_Preenchido,Pagamento_Num,"")</f>
        <v/>
      </c>
      <c r="C245" s="72" t="str">
        <f>IF(Nao_Pago*Tudo_Preenchido,Data_Pagamento,"")</f>
        <v/>
      </c>
      <c r="D245" s="87" t="str">
        <f>IF(Nao_Pago*Tudo_Preenchido,Balanço_Inicial,"")</f>
        <v/>
      </c>
      <c r="E245" s="88" t="str">
        <f>IF(Nao_Pago*Tudo_Preenchido,Pagamento_Mensal,"")</f>
        <v/>
      </c>
      <c r="F245" s="88" t="str">
        <f>IF(Nao_Pago*Tudo_Preenchido,Principal,"")</f>
        <v/>
      </c>
      <c r="G245" s="88" t="str">
        <f>IF(Nao_Pago*Tudo_Preenchido,Juros,"")</f>
        <v/>
      </c>
      <c r="H245" s="89" t="str">
        <f>IF(Nao_Pago*Tudo_Preenchido,Balanço_Final,"")</f>
        <v/>
      </c>
      <c r="J245" s="81"/>
      <c r="K245" s="81"/>
    </row>
    <row r="246" spans="2:11" x14ac:dyDescent="0.25">
      <c r="B246" s="86" t="str">
        <f>IF(Nao_Pago*Tudo_Preenchido,Pagamento_Num,"")</f>
        <v/>
      </c>
      <c r="C246" s="72" t="str">
        <f>IF(Nao_Pago*Tudo_Preenchido,Data_Pagamento,"")</f>
        <v/>
      </c>
      <c r="D246" s="87" t="str">
        <f>IF(Nao_Pago*Tudo_Preenchido,Balanço_Inicial,"")</f>
        <v/>
      </c>
      <c r="E246" s="88" t="str">
        <f>IF(Nao_Pago*Tudo_Preenchido,Pagamento_Mensal,"")</f>
        <v/>
      </c>
      <c r="F246" s="88" t="str">
        <f>IF(Nao_Pago*Tudo_Preenchido,Principal,"")</f>
        <v/>
      </c>
      <c r="G246" s="88" t="str">
        <f>IF(Nao_Pago*Tudo_Preenchido,Juros,"")</f>
        <v/>
      </c>
      <c r="H246" s="89" t="str">
        <f>IF(Nao_Pago*Tudo_Preenchido,Balanço_Final,"")</f>
        <v/>
      </c>
      <c r="J246" s="81"/>
      <c r="K246" s="81"/>
    </row>
    <row r="247" spans="2:11" x14ac:dyDescent="0.25">
      <c r="B247" s="86" t="str">
        <f>IF(Nao_Pago*Tudo_Preenchido,Pagamento_Num,"")</f>
        <v/>
      </c>
      <c r="C247" s="72" t="str">
        <f>IF(Nao_Pago*Tudo_Preenchido,Data_Pagamento,"")</f>
        <v/>
      </c>
      <c r="D247" s="87" t="str">
        <f>IF(Nao_Pago*Tudo_Preenchido,Balanço_Inicial,"")</f>
        <v/>
      </c>
      <c r="E247" s="88" t="str">
        <f>IF(Nao_Pago*Tudo_Preenchido,Pagamento_Mensal,"")</f>
        <v/>
      </c>
      <c r="F247" s="88" t="str">
        <f>IF(Nao_Pago*Tudo_Preenchido,Principal,"")</f>
        <v/>
      </c>
      <c r="G247" s="88" t="str">
        <f>IF(Nao_Pago*Tudo_Preenchido,Juros,"")</f>
        <v/>
      </c>
      <c r="H247" s="89" t="str">
        <f>IF(Nao_Pago*Tudo_Preenchido,Balanço_Final,"")</f>
        <v/>
      </c>
      <c r="J247" s="81"/>
      <c r="K247" s="81"/>
    </row>
    <row r="248" spans="2:11" x14ac:dyDescent="0.25">
      <c r="B248" s="86" t="str">
        <f>IF(Nao_Pago*Tudo_Preenchido,Pagamento_Num,"")</f>
        <v/>
      </c>
      <c r="C248" s="72" t="str">
        <f>IF(Nao_Pago*Tudo_Preenchido,Data_Pagamento,"")</f>
        <v/>
      </c>
      <c r="D248" s="87" t="str">
        <f>IF(Nao_Pago*Tudo_Preenchido,Balanço_Inicial,"")</f>
        <v/>
      </c>
      <c r="E248" s="88" t="str">
        <f>IF(Nao_Pago*Tudo_Preenchido,Pagamento_Mensal,"")</f>
        <v/>
      </c>
      <c r="F248" s="88" t="str">
        <f>IF(Nao_Pago*Tudo_Preenchido,Principal,"")</f>
        <v/>
      </c>
      <c r="G248" s="88" t="str">
        <f>IF(Nao_Pago*Tudo_Preenchido,Juros,"")</f>
        <v/>
      </c>
      <c r="H248" s="89" t="str">
        <f>IF(Nao_Pago*Tudo_Preenchido,Balanço_Final,"")</f>
        <v/>
      </c>
      <c r="J248" s="81"/>
      <c r="K248" s="81"/>
    </row>
    <row r="249" spans="2:11" x14ac:dyDescent="0.25">
      <c r="B249" s="86" t="str">
        <f>IF(Nao_Pago*Tudo_Preenchido,Pagamento_Num,"")</f>
        <v/>
      </c>
      <c r="C249" s="72" t="str">
        <f>IF(Nao_Pago*Tudo_Preenchido,Data_Pagamento,"")</f>
        <v/>
      </c>
      <c r="D249" s="87" t="str">
        <f>IF(Nao_Pago*Tudo_Preenchido,Balanço_Inicial,"")</f>
        <v/>
      </c>
      <c r="E249" s="88" t="str">
        <f>IF(Nao_Pago*Tudo_Preenchido,Pagamento_Mensal,"")</f>
        <v/>
      </c>
      <c r="F249" s="88" t="str">
        <f>IF(Nao_Pago*Tudo_Preenchido,Principal,"")</f>
        <v/>
      </c>
      <c r="G249" s="88" t="str">
        <f>IF(Nao_Pago*Tudo_Preenchido,Juros,"")</f>
        <v/>
      </c>
      <c r="H249" s="89" t="str">
        <f>IF(Nao_Pago*Tudo_Preenchido,Balanço_Final,"")</f>
        <v/>
      </c>
      <c r="J249" s="81"/>
      <c r="K249" s="81"/>
    </row>
    <row r="250" spans="2:11" x14ac:dyDescent="0.25">
      <c r="B250" s="86" t="str">
        <f>IF(Nao_Pago*Tudo_Preenchido,Pagamento_Num,"")</f>
        <v/>
      </c>
      <c r="C250" s="72" t="str">
        <f>IF(Nao_Pago*Tudo_Preenchido,Data_Pagamento,"")</f>
        <v/>
      </c>
      <c r="D250" s="87" t="str">
        <f>IF(Nao_Pago*Tudo_Preenchido,Balanço_Inicial,"")</f>
        <v/>
      </c>
      <c r="E250" s="88" t="str">
        <f>IF(Nao_Pago*Tudo_Preenchido,Pagamento_Mensal,"")</f>
        <v/>
      </c>
      <c r="F250" s="88" t="str">
        <f>IF(Nao_Pago*Tudo_Preenchido,Principal,"")</f>
        <v/>
      </c>
      <c r="G250" s="88" t="str">
        <f>IF(Nao_Pago*Tudo_Preenchido,Juros,"")</f>
        <v/>
      </c>
      <c r="H250" s="89" t="str">
        <f>IF(Nao_Pago*Tudo_Preenchido,Balanço_Final,"")</f>
        <v/>
      </c>
      <c r="J250" s="81"/>
      <c r="K250" s="81"/>
    </row>
    <row r="251" spans="2:11" x14ac:dyDescent="0.25">
      <c r="B251" s="86" t="str">
        <f>IF(Nao_Pago*Tudo_Preenchido,Pagamento_Num,"")</f>
        <v/>
      </c>
      <c r="C251" s="72" t="str">
        <f>IF(Nao_Pago*Tudo_Preenchido,Data_Pagamento,"")</f>
        <v/>
      </c>
      <c r="D251" s="87" t="str">
        <f>IF(Nao_Pago*Tudo_Preenchido,Balanço_Inicial,"")</f>
        <v/>
      </c>
      <c r="E251" s="88" t="str">
        <f>IF(Nao_Pago*Tudo_Preenchido,Pagamento_Mensal,"")</f>
        <v/>
      </c>
      <c r="F251" s="88" t="str">
        <f>IF(Nao_Pago*Tudo_Preenchido,Principal,"")</f>
        <v/>
      </c>
      <c r="G251" s="88" t="str">
        <f>IF(Nao_Pago*Tudo_Preenchido,Juros,"")</f>
        <v/>
      </c>
      <c r="H251" s="89" t="str">
        <f>IF(Nao_Pago*Tudo_Preenchido,Balanço_Final,"")</f>
        <v/>
      </c>
      <c r="J251" s="81"/>
      <c r="K251" s="81"/>
    </row>
    <row r="252" spans="2:11" x14ac:dyDescent="0.25">
      <c r="B252" s="86" t="str">
        <f>IF(Nao_Pago*Tudo_Preenchido,Pagamento_Num,"")</f>
        <v/>
      </c>
      <c r="C252" s="72" t="str">
        <f>IF(Nao_Pago*Tudo_Preenchido,Data_Pagamento,"")</f>
        <v/>
      </c>
      <c r="D252" s="87" t="str">
        <f>IF(Nao_Pago*Tudo_Preenchido,Balanço_Inicial,"")</f>
        <v/>
      </c>
      <c r="E252" s="88" t="str">
        <f>IF(Nao_Pago*Tudo_Preenchido,Pagamento_Mensal,"")</f>
        <v/>
      </c>
      <c r="F252" s="88" t="str">
        <f>IF(Nao_Pago*Tudo_Preenchido,Principal,"")</f>
        <v/>
      </c>
      <c r="G252" s="88" t="str">
        <f>IF(Nao_Pago*Tudo_Preenchido,Juros,"")</f>
        <v/>
      </c>
      <c r="H252" s="89" t="str">
        <f>IF(Nao_Pago*Tudo_Preenchido,Balanço_Final,"")</f>
        <v/>
      </c>
      <c r="J252" s="81"/>
      <c r="K252" s="81"/>
    </row>
    <row r="253" spans="2:11" x14ac:dyDescent="0.25">
      <c r="B253" s="86" t="str">
        <f>IF(Nao_Pago*Tudo_Preenchido,Pagamento_Num,"")</f>
        <v/>
      </c>
      <c r="C253" s="72" t="str">
        <f>IF(Nao_Pago*Tudo_Preenchido,Data_Pagamento,"")</f>
        <v/>
      </c>
      <c r="D253" s="87" t="str">
        <f>IF(Nao_Pago*Tudo_Preenchido,Balanço_Inicial,"")</f>
        <v/>
      </c>
      <c r="E253" s="88" t="str">
        <f>IF(Nao_Pago*Tudo_Preenchido,Pagamento_Mensal,"")</f>
        <v/>
      </c>
      <c r="F253" s="88" t="str">
        <f>IF(Nao_Pago*Tudo_Preenchido,Principal,"")</f>
        <v/>
      </c>
      <c r="G253" s="88" t="str">
        <f>IF(Nao_Pago*Tudo_Preenchido,Juros,"")</f>
        <v/>
      </c>
      <c r="H253" s="89" t="str">
        <f>IF(Nao_Pago*Tudo_Preenchido,Balanço_Final,"")</f>
        <v/>
      </c>
      <c r="J253" s="81"/>
      <c r="K253" s="81"/>
    </row>
    <row r="254" spans="2:11" x14ac:dyDescent="0.25">
      <c r="B254" s="86" t="str">
        <f>IF(Nao_Pago*Tudo_Preenchido,Pagamento_Num,"")</f>
        <v/>
      </c>
      <c r="C254" s="72" t="str">
        <f>IF(Nao_Pago*Tudo_Preenchido,Data_Pagamento,"")</f>
        <v/>
      </c>
      <c r="D254" s="87" t="str">
        <f>IF(Nao_Pago*Tudo_Preenchido,Balanço_Inicial,"")</f>
        <v/>
      </c>
      <c r="E254" s="88" t="str">
        <f>IF(Nao_Pago*Tudo_Preenchido,Pagamento_Mensal,"")</f>
        <v/>
      </c>
      <c r="F254" s="88" t="str">
        <f>IF(Nao_Pago*Tudo_Preenchido,Principal,"")</f>
        <v/>
      </c>
      <c r="G254" s="88" t="str">
        <f>IF(Nao_Pago*Tudo_Preenchido,Juros,"")</f>
        <v/>
      </c>
      <c r="H254" s="89" t="str">
        <f>IF(Nao_Pago*Tudo_Preenchido,Balanço_Final,"")</f>
        <v/>
      </c>
      <c r="J254" s="81"/>
      <c r="K254" s="81"/>
    </row>
    <row r="255" spans="2:11" x14ac:dyDescent="0.25">
      <c r="B255" s="86" t="str">
        <f>IF(Nao_Pago*Tudo_Preenchido,Pagamento_Num,"")</f>
        <v/>
      </c>
      <c r="C255" s="72" t="str">
        <f>IF(Nao_Pago*Tudo_Preenchido,Data_Pagamento,"")</f>
        <v/>
      </c>
      <c r="D255" s="87" t="str">
        <f>IF(Nao_Pago*Tudo_Preenchido,Balanço_Inicial,"")</f>
        <v/>
      </c>
      <c r="E255" s="88" t="str">
        <f>IF(Nao_Pago*Tudo_Preenchido,Pagamento_Mensal,"")</f>
        <v/>
      </c>
      <c r="F255" s="88" t="str">
        <f>IF(Nao_Pago*Tudo_Preenchido,Principal,"")</f>
        <v/>
      </c>
      <c r="G255" s="88" t="str">
        <f>IF(Nao_Pago*Tudo_Preenchido,Juros,"")</f>
        <v/>
      </c>
      <c r="H255" s="89" t="str">
        <f>IF(Nao_Pago*Tudo_Preenchido,Balanço_Final,"")</f>
        <v/>
      </c>
      <c r="J255" s="81"/>
      <c r="K255" s="81"/>
    </row>
    <row r="256" spans="2:11" x14ac:dyDescent="0.25">
      <c r="B256" s="86" t="str">
        <f>IF(Nao_Pago*Tudo_Preenchido,Pagamento_Num,"")</f>
        <v/>
      </c>
      <c r="C256" s="72" t="str">
        <f>IF(Nao_Pago*Tudo_Preenchido,Data_Pagamento,"")</f>
        <v/>
      </c>
      <c r="D256" s="87" t="str">
        <f>IF(Nao_Pago*Tudo_Preenchido,Balanço_Inicial,"")</f>
        <v/>
      </c>
      <c r="E256" s="88" t="str">
        <f>IF(Nao_Pago*Tudo_Preenchido,Pagamento_Mensal,"")</f>
        <v/>
      </c>
      <c r="F256" s="88" t="str">
        <f>IF(Nao_Pago*Tudo_Preenchido,Principal,"")</f>
        <v/>
      </c>
      <c r="G256" s="88" t="str">
        <f>IF(Nao_Pago*Tudo_Preenchido,Juros,"")</f>
        <v/>
      </c>
      <c r="H256" s="89" t="str">
        <f>IF(Nao_Pago*Tudo_Preenchido,Balanço_Final,"")</f>
        <v/>
      </c>
      <c r="J256" s="81"/>
      <c r="K256" s="81"/>
    </row>
    <row r="257" spans="2:11" x14ac:dyDescent="0.25">
      <c r="B257" s="86" t="str">
        <f>IF(Nao_Pago*Tudo_Preenchido,Pagamento_Num,"")</f>
        <v/>
      </c>
      <c r="C257" s="72" t="str">
        <f>IF(Nao_Pago*Tudo_Preenchido,Data_Pagamento,"")</f>
        <v/>
      </c>
      <c r="D257" s="87" t="str">
        <f>IF(Nao_Pago*Tudo_Preenchido,Balanço_Inicial,"")</f>
        <v/>
      </c>
      <c r="E257" s="88" t="str">
        <f>IF(Nao_Pago*Tudo_Preenchido,Pagamento_Mensal,"")</f>
        <v/>
      </c>
      <c r="F257" s="88" t="str">
        <f>IF(Nao_Pago*Tudo_Preenchido,Principal,"")</f>
        <v/>
      </c>
      <c r="G257" s="88" t="str">
        <f>IF(Nao_Pago*Tudo_Preenchido,Juros,"")</f>
        <v/>
      </c>
      <c r="H257" s="89" t="str">
        <f>IF(Nao_Pago*Tudo_Preenchido,Balanço_Final,"")</f>
        <v/>
      </c>
      <c r="J257" s="81"/>
      <c r="K257" s="81"/>
    </row>
    <row r="258" spans="2:11" x14ac:dyDescent="0.25">
      <c r="B258" s="86" t="str">
        <f>IF(Nao_Pago*Tudo_Preenchido,Pagamento_Num,"")</f>
        <v/>
      </c>
      <c r="C258" s="72" t="str">
        <f>IF(Nao_Pago*Tudo_Preenchido,Data_Pagamento,"")</f>
        <v/>
      </c>
      <c r="D258" s="87" t="str">
        <f>IF(Nao_Pago*Tudo_Preenchido,Balanço_Inicial,"")</f>
        <v/>
      </c>
      <c r="E258" s="88" t="str">
        <f>IF(Nao_Pago*Tudo_Preenchido,Pagamento_Mensal,"")</f>
        <v/>
      </c>
      <c r="F258" s="88" t="str">
        <f>IF(Nao_Pago*Tudo_Preenchido,Principal,"")</f>
        <v/>
      </c>
      <c r="G258" s="88" t="str">
        <f>IF(Nao_Pago*Tudo_Preenchido,Juros,"")</f>
        <v/>
      </c>
      <c r="H258" s="89" t="str">
        <f>IF(Nao_Pago*Tudo_Preenchido,Balanço_Final,"")</f>
        <v/>
      </c>
      <c r="J258" s="81"/>
      <c r="K258" s="81"/>
    </row>
    <row r="259" spans="2:11" x14ac:dyDescent="0.25">
      <c r="B259" s="86" t="str">
        <f>IF(Nao_Pago*Tudo_Preenchido,Pagamento_Num,"")</f>
        <v/>
      </c>
      <c r="C259" s="72" t="str">
        <f>IF(Nao_Pago*Tudo_Preenchido,Data_Pagamento,"")</f>
        <v/>
      </c>
      <c r="D259" s="87" t="str">
        <f>IF(Nao_Pago*Tudo_Preenchido,Balanço_Inicial,"")</f>
        <v/>
      </c>
      <c r="E259" s="88" t="str">
        <f>IF(Nao_Pago*Tudo_Preenchido,Pagamento_Mensal,"")</f>
        <v/>
      </c>
      <c r="F259" s="88" t="str">
        <f>IF(Nao_Pago*Tudo_Preenchido,Principal,"")</f>
        <v/>
      </c>
      <c r="G259" s="88" t="str">
        <f>IF(Nao_Pago*Tudo_Preenchido,Juros,"")</f>
        <v/>
      </c>
      <c r="H259" s="89" t="str">
        <f>IF(Nao_Pago*Tudo_Preenchido,Balanço_Final,"")</f>
        <v/>
      </c>
      <c r="J259" s="81"/>
      <c r="K259" s="81"/>
    </row>
    <row r="260" spans="2:11" x14ac:dyDescent="0.25">
      <c r="B260" s="86" t="str">
        <f>IF(Nao_Pago*Tudo_Preenchido,Pagamento_Num,"")</f>
        <v/>
      </c>
      <c r="C260" s="72" t="str">
        <f>IF(Nao_Pago*Tudo_Preenchido,Data_Pagamento,"")</f>
        <v/>
      </c>
      <c r="D260" s="87" t="str">
        <f>IF(Nao_Pago*Tudo_Preenchido,Balanço_Inicial,"")</f>
        <v/>
      </c>
      <c r="E260" s="88" t="str">
        <f>IF(Nao_Pago*Tudo_Preenchido,Pagamento_Mensal,"")</f>
        <v/>
      </c>
      <c r="F260" s="88" t="str">
        <f>IF(Nao_Pago*Tudo_Preenchido,Principal,"")</f>
        <v/>
      </c>
      <c r="G260" s="88" t="str">
        <f>IF(Nao_Pago*Tudo_Preenchido,Juros,"")</f>
        <v/>
      </c>
      <c r="H260" s="89" t="str">
        <f>IF(Nao_Pago*Tudo_Preenchido,Balanço_Final,"")</f>
        <v/>
      </c>
      <c r="J260" s="81"/>
      <c r="K260" s="81"/>
    </row>
    <row r="261" spans="2:11" x14ac:dyDescent="0.25">
      <c r="B261" s="86" t="str">
        <f>IF(Nao_Pago*Tudo_Preenchido,Pagamento_Num,"")</f>
        <v/>
      </c>
      <c r="C261" s="72" t="str">
        <f>IF(Nao_Pago*Tudo_Preenchido,Data_Pagamento,"")</f>
        <v/>
      </c>
      <c r="D261" s="87" t="str">
        <f>IF(Nao_Pago*Tudo_Preenchido,Balanço_Inicial,"")</f>
        <v/>
      </c>
      <c r="E261" s="88" t="str">
        <f>IF(Nao_Pago*Tudo_Preenchido,Pagamento_Mensal,"")</f>
        <v/>
      </c>
      <c r="F261" s="88" t="str">
        <f>IF(Nao_Pago*Tudo_Preenchido,Principal,"")</f>
        <v/>
      </c>
      <c r="G261" s="88" t="str">
        <f>IF(Nao_Pago*Tudo_Preenchido,Juros,"")</f>
        <v/>
      </c>
      <c r="H261" s="89" t="str">
        <f>IF(Nao_Pago*Tudo_Preenchido,Balanço_Final,"")</f>
        <v/>
      </c>
      <c r="J261" s="81"/>
      <c r="K261" s="81"/>
    </row>
    <row r="262" spans="2:11" x14ac:dyDescent="0.25">
      <c r="B262" s="86" t="str">
        <f>IF(Nao_Pago*Tudo_Preenchido,Pagamento_Num,"")</f>
        <v/>
      </c>
      <c r="C262" s="72" t="str">
        <f>IF(Nao_Pago*Tudo_Preenchido,Data_Pagamento,"")</f>
        <v/>
      </c>
      <c r="D262" s="87" t="str">
        <f>IF(Nao_Pago*Tudo_Preenchido,Balanço_Inicial,"")</f>
        <v/>
      </c>
      <c r="E262" s="88" t="str">
        <f>IF(Nao_Pago*Tudo_Preenchido,Pagamento_Mensal,"")</f>
        <v/>
      </c>
      <c r="F262" s="88" t="str">
        <f>IF(Nao_Pago*Tudo_Preenchido,Principal,"")</f>
        <v/>
      </c>
      <c r="G262" s="88" t="str">
        <f>IF(Nao_Pago*Tudo_Preenchido,Juros,"")</f>
        <v/>
      </c>
      <c r="H262" s="89" t="str">
        <f>IF(Nao_Pago*Tudo_Preenchido,Balanço_Final,"")</f>
        <v/>
      </c>
      <c r="J262" s="81"/>
      <c r="K262" s="81"/>
    </row>
    <row r="263" spans="2:11" x14ac:dyDescent="0.25">
      <c r="B263" s="86" t="str">
        <f>IF(Nao_Pago*Tudo_Preenchido,Pagamento_Num,"")</f>
        <v/>
      </c>
      <c r="C263" s="72" t="str">
        <f>IF(Nao_Pago*Tudo_Preenchido,Data_Pagamento,"")</f>
        <v/>
      </c>
      <c r="D263" s="87" t="str">
        <f>IF(Nao_Pago*Tudo_Preenchido,Balanço_Inicial,"")</f>
        <v/>
      </c>
      <c r="E263" s="88" t="str">
        <f>IF(Nao_Pago*Tudo_Preenchido,Pagamento_Mensal,"")</f>
        <v/>
      </c>
      <c r="F263" s="88" t="str">
        <f>IF(Nao_Pago*Tudo_Preenchido,Principal,"")</f>
        <v/>
      </c>
      <c r="G263" s="88" t="str">
        <f>IF(Nao_Pago*Tudo_Preenchido,Juros,"")</f>
        <v/>
      </c>
      <c r="H263" s="89" t="str">
        <f>IF(Nao_Pago*Tudo_Preenchido,Balanço_Final,"")</f>
        <v/>
      </c>
      <c r="J263" s="81"/>
      <c r="K263" s="81"/>
    </row>
    <row r="264" spans="2:11" x14ac:dyDescent="0.25">
      <c r="B264" s="86" t="str">
        <f>IF(Nao_Pago*Tudo_Preenchido,Pagamento_Num,"")</f>
        <v/>
      </c>
      <c r="C264" s="72" t="str">
        <f>IF(Nao_Pago*Tudo_Preenchido,Data_Pagamento,"")</f>
        <v/>
      </c>
      <c r="D264" s="87" t="str">
        <f>IF(Nao_Pago*Tudo_Preenchido,Balanço_Inicial,"")</f>
        <v/>
      </c>
      <c r="E264" s="88" t="str">
        <f>IF(Nao_Pago*Tudo_Preenchido,Pagamento_Mensal,"")</f>
        <v/>
      </c>
      <c r="F264" s="88" t="str">
        <f>IF(Nao_Pago*Tudo_Preenchido,Principal,"")</f>
        <v/>
      </c>
      <c r="G264" s="88" t="str">
        <f>IF(Nao_Pago*Tudo_Preenchido,Juros,"")</f>
        <v/>
      </c>
      <c r="H264" s="89" t="str">
        <f>IF(Nao_Pago*Tudo_Preenchido,Balanço_Final,"")</f>
        <v/>
      </c>
      <c r="J264" s="81"/>
      <c r="K264" s="81"/>
    </row>
    <row r="265" spans="2:11" x14ac:dyDescent="0.25">
      <c r="B265" s="86" t="str">
        <f>IF(Nao_Pago*Tudo_Preenchido,Pagamento_Num,"")</f>
        <v/>
      </c>
      <c r="C265" s="72" t="str">
        <f>IF(Nao_Pago*Tudo_Preenchido,Data_Pagamento,"")</f>
        <v/>
      </c>
      <c r="D265" s="87" t="str">
        <f>IF(Nao_Pago*Tudo_Preenchido,Balanço_Inicial,"")</f>
        <v/>
      </c>
      <c r="E265" s="88" t="str">
        <f>IF(Nao_Pago*Tudo_Preenchido,Pagamento_Mensal,"")</f>
        <v/>
      </c>
      <c r="F265" s="88" t="str">
        <f>IF(Nao_Pago*Tudo_Preenchido,Principal,"")</f>
        <v/>
      </c>
      <c r="G265" s="88" t="str">
        <f>IF(Nao_Pago*Tudo_Preenchido,Juros,"")</f>
        <v/>
      </c>
      <c r="H265" s="89" t="str">
        <f>IF(Nao_Pago*Tudo_Preenchido,Balanço_Final,"")</f>
        <v/>
      </c>
      <c r="J265" s="81"/>
      <c r="K265" s="81"/>
    </row>
    <row r="266" spans="2:11" x14ac:dyDescent="0.25">
      <c r="B266" s="86" t="str">
        <f>IF(Nao_Pago*Tudo_Preenchido,Pagamento_Num,"")</f>
        <v/>
      </c>
      <c r="C266" s="72" t="str">
        <f>IF(Nao_Pago*Tudo_Preenchido,Data_Pagamento,"")</f>
        <v/>
      </c>
      <c r="D266" s="87" t="str">
        <f>IF(Nao_Pago*Tudo_Preenchido,Balanço_Inicial,"")</f>
        <v/>
      </c>
      <c r="E266" s="88" t="str">
        <f>IF(Nao_Pago*Tudo_Preenchido,Pagamento_Mensal,"")</f>
        <v/>
      </c>
      <c r="F266" s="88" t="str">
        <f>IF(Nao_Pago*Tudo_Preenchido,Principal,"")</f>
        <v/>
      </c>
      <c r="G266" s="88" t="str">
        <f>IF(Nao_Pago*Tudo_Preenchido,Juros,"")</f>
        <v/>
      </c>
      <c r="H266" s="89" t="str">
        <f>IF(Nao_Pago*Tudo_Preenchido,Balanço_Final,"")</f>
        <v/>
      </c>
      <c r="J266" s="81"/>
      <c r="K266" s="81"/>
    </row>
    <row r="267" spans="2:11" x14ac:dyDescent="0.25">
      <c r="B267" s="86" t="str">
        <f>IF(Nao_Pago*Tudo_Preenchido,Pagamento_Num,"")</f>
        <v/>
      </c>
      <c r="C267" s="72" t="str">
        <f>IF(Nao_Pago*Tudo_Preenchido,Data_Pagamento,"")</f>
        <v/>
      </c>
      <c r="D267" s="87" t="str">
        <f>IF(Nao_Pago*Tudo_Preenchido,Balanço_Inicial,"")</f>
        <v/>
      </c>
      <c r="E267" s="88" t="str">
        <f>IF(Nao_Pago*Tudo_Preenchido,Pagamento_Mensal,"")</f>
        <v/>
      </c>
      <c r="F267" s="88" t="str">
        <f>IF(Nao_Pago*Tudo_Preenchido,Principal,"")</f>
        <v/>
      </c>
      <c r="G267" s="88" t="str">
        <f>IF(Nao_Pago*Tudo_Preenchido,Juros,"")</f>
        <v/>
      </c>
      <c r="H267" s="89" t="str">
        <f>IF(Nao_Pago*Tudo_Preenchido,Balanço_Final,"")</f>
        <v/>
      </c>
      <c r="J267" s="81"/>
      <c r="K267" s="81"/>
    </row>
    <row r="268" spans="2:11" x14ac:dyDescent="0.25">
      <c r="B268" s="86" t="str">
        <f>IF(Nao_Pago*Tudo_Preenchido,Pagamento_Num,"")</f>
        <v/>
      </c>
      <c r="C268" s="72" t="str">
        <f>IF(Nao_Pago*Tudo_Preenchido,Data_Pagamento,"")</f>
        <v/>
      </c>
      <c r="D268" s="87" t="str">
        <f>IF(Nao_Pago*Tudo_Preenchido,Balanço_Inicial,"")</f>
        <v/>
      </c>
      <c r="E268" s="88" t="str">
        <f>IF(Nao_Pago*Tudo_Preenchido,Pagamento_Mensal,"")</f>
        <v/>
      </c>
      <c r="F268" s="88" t="str">
        <f>IF(Nao_Pago*Tudo_Preenchido,Principal,"")</f>
        <v/>
      </c>
      <c r="G268" s="88" t="str">
        <f>IF(Nao_Pago*Tudo_Preenchido,Juros,"")</f>
        <v/>
      </c>
      <c r="H268" s="89" t="str">
        <f>IF(Nao_Pago*Tudo_Preenchido,Balanço_Final,"")</f>
        <v/>
      </c>
      <c r="J268" s="81"/>
      <c r="K268" s="81"/>
    </row>
    <row r="269" spans="2:11" x14ac:dyDescent="0.25">
      <c r="B269" s="86" t="str">
        <f>IF(Nao_Pago*Tudo_Preenchido,Pagamento_Num,"")</f>
        <v/>
      </c>
      <c r="C269" s="72" t="str">
        <f>IF(Nao_Pago*Tudo_Preenchido,Data_Pagamento,"")</f>
        <v/>
      </c>
      <c r="D269" s="87" t="str">
        <f>IF(Nao_Pago*Tudo_Preenchido,Balanço_Inicial,"")</f>
        <v/>
      </c>
      <c r="E269" s="88" t="str">
        <f>IF(Nao_Pago*Tudo_Preenchido,Pagamento_Mensal,"")</f>
        <v/>
      </c>
      <c r="F269" s="88" t="str">
        <f>IF(Nao_Pago*Tudo_Preenchido,Principal,"")</f>
        <v/>
      </c>
      <c r="G269" s="88" t="str">
        <f>IF(Nao_Pago*Tudo_Preenchido,Juros,"")</f>
        <v/>
      </c>
      <c r="H269" s="89" t="str">
        <f>IF(Nao_Pago*Tudo_Preenchido,Balanço_Final,"")</f>
        <v/>
      </c>
      <c r="J269" s="81"/>
      <c r="K269" s="81"/>
    </row>
    <row r="270" spans="2:11" x14ac:dyDescent="0.25">
      <c r="B270" s="86" t="str">
        <f>IF(Nao_Pago*Tudo_Preenchido,Pagamento_Num,"")</f>
        <v/>
      </c>
      <c r="C270" s="72" t="str">
        <f>IF(Nao_Pago*Tudo_Preenchido,Data_Pagamento,"")</f>
        <v/>
      </c>
      <c r="D270" s="87" t="str">
        <f>IF(Nao_Pago*Tudo_Preenchido,Balanço_Inicial,"")</f>
        <v/>
      </c>
      <c r="E270" s="88" t="str">
        <f>IF(Nao_Pago*Tudo_Preenchido,Pagamento_Mensal,"")</f>
        <v/>
      </c>
      <c r="F270" s="88" t="str">
        <f>IF(Nao_Pago*Tudo_Preenchido,Principal,"")</f>
        <v/>
      </c>
      <c r="G270" s="88" t="str">
        <f>IF(Nao_Pago*Tudo_Preenchido,Juros,"")</f>
        <v/>
      </c>
      <c r="H270" s="89" t="str">
        <f>IF(Nao_Pago*Tudo_Preenchido,Balanço_Final,"")</f>
        <v/>
      </c>
      <c r="J270" s="81"/>
      <c r="K270" s="81"/>
    </row>
    <row r="271" spans="2:11" x14ac:dyDescent="0.25">
      <c r="B271" s="86" t="str">
        <f>IF(Nao_Pago*Tudo_Preenchido,Pagamento_Num,"")</f>
        <v/>
      </c>
      <c r="C271" s="72" t="str">
        <f>IF(Nao_Pago*Tudo_Preenchido,Data_Pagamento,"")</f>
        <v/>
      </c>
      <c r="D271" s="87" t="str">
        <f>IF(Nao_Pago*Tudo_Preenchido,Balanço_Inicial,"")</f>
        <v/>
      </c>
      <c r="E271" s="88" t="str">
        <f>IF(Nao_Pago*Tudo_Preenchido,Pagamento_Mensal,"")</f>
        <v/>
      </c>
      <c r="F271" s="88" t="str">
        <f>IF(Nao_Pago*Tudo_Preenchido,Principal,"")</f>
        <v/>
      </c>
      <c r="G271" s="88" t="str">
        <f>IF(Nao_Pago*Tudo_Preenchido,Juros,"")</f>
        <v/>
      </c>
      <c r="H271" s="89" t="str">
        <f>IF(Nao_Pago*Tudo_Preenchido,Balanço_Final,"")</f>
        <v/>
      </c>
      <c r="J271" s="81"/>
      <c r="K271" s="81"/>
    </row>
    <row r="272" spans="2:11" x14ac:dyDescent="0.25">
      <c r="B272" s="86" t="str">
        <f>IF(Nao_Pago*Tudo_Preenchido,Pagamento_Num,"")</f>
        <v/>
      </c>
      <c r="C272" s="72" t="str">
        <f>IF(Nao_Pago*Tudo_Preenchido,Data_Pagamento,"")</f>
        <v/>
      </c>
      <c r="D272" s="87" t="str">
        <f>IF(Nao_Pago*Tudo_Preenchido,Balanço_Inicial,"")</f>
        <v/>
      </c>
      <c r="E272" s="88" t="str">
        <f>IF(Nao_Pago*Tudo_Preenchido,Pagamento_Mensal,"")</f>
        <v/>
      </c>
      <c r="F272" s="88" t="str">
        <f>IF(Nao_Pago*Tudo_Preenchido,Principal,"")</f>
        <v/>
      </c>
      <c r="G272" s="88" t="str">
        <f>IF(Nao_Pago*Tudo_Preenchido,Juros,"")</f>
        <v/>
      </c>
      <c r="H272" s="89" t="str">
        <f>IF(Nao_Pago*Tudo_Preenchido,Balanço_Final,"")</f>
        <v/>
      </c>
      <c r="J272" s="81"/>
      <c r="K272" s="81"/>
    </row>
    <row r="273" spans="2:11" x14ac:dyDescent="0.25">
      <c r="B273" s="86" t="str">
        <f>IF(Nao_Pago*Tudo_Preenchido,Pagamento_Num,"")</f>
        <v/>
      </c>
      <c r="C273" s="72" t="str">
        <f>IF(Nao_Pago*Tudo_Preenchido,Data_Pagamento,"")</f>
        <v/>
      </c>
      <c r="D273" s="87" t="str">
        <f>IF(Nao_Pago*Tudo_Preenchido,Balanço_Inicial,"")</f>
        <v/>
      </c>
      <c r="E273" s="88" t="str">
        <f>IF(Nao_Pago*Tudo_Preenchido,Pagamento_Mensal,"")</f>
        <v/>
      </c>
      <c r="F273" s="88" t="str">
        <f>IF(Nao_Pago*Tudo_Preenchido,Principal,"")</f>
        <v/>
      </c>
      <c r="G273" s="88" t="str">
        <f>IF(Nao_Pago*Tudo_Preenchido,Juros,"")</f>
        <v/>
      </c>
      <c r="H273" s="89" t="str">
        <f>IF(Nao_Pago*Tudo_Preenchido,Balanço_Final,"")</f>
        <v/>
      </c>
      <c r="J273" s="81"/>
      <c r="K273" s="81"/>
    </row>
    <row r="274" spans="2:11" x14ac:dyDescent="0.25">
      <c r="B274" s="86" t="str">
        <f>IF(Nao_Pago*Tudo_Preenchido,Pagamento_Num,"")</f>
        <v/>
      </c>
      <c r="C274" s="72" t="str">
        <f>IF(Nao_Pago*Tudo_Preenchido,Data_Pagamento,"")</f>
        <v/>
      </c>
      <c r="D274" s="87" t="str">
        <f>IF(Nao_Pago*Tudo_Preenchido,Balanço_Inicial,"")</f>
        <v/>
      </c>
      <c r="E274" s="88" t="str">
        <f>IF(Nao_Pago*Tudo_Preenchido,Pagamento_Mensal,"")</f>
        <v/>
      </c>
      <c r="F274" s="88" t="str">
        <f>IF(Nao_Pago*Tudo_Preenchido,Principal,"")</f>
        <v/>
      </c>
      <c r="G274" s="88" t="str">
        <f>IF(Nao_Pago*Tudo_Preenchido,Juros,"")</f>
        <v/>
      </c>
      <c r="H274" s="89" t="str">
        <f>IF(Nao_Pago*Tudo_Preenchido,Balanço_Final,"")</f>
        <v/>
      </c>
      <c r="J274" s="81"/>
      <c r="K274" s="81"/>
    </row>
    <row r="275" spans="2:11" x14ac:dyDescent="0.25">
      <c r="B275" s="86" t="str">
        <f>IF(Nao_Pago*Tudo_Preenchido,Pagamento_Num,"")</f>
        <v/>
      </c>
      <c r="C275" s="72" t="str">
        <f>IF(Nao_Pago*Tudo_Preenchido,Data_Pagamento,"")</f>
        <v/>
      </c>
      <c r="D275" s="87" t="str">
        <f>IF(Nao_Pago*Tudo_Preenchido,Balanço_Inicial,"")</f>
        <v/>
      </c>
      <c r="E275" s="88" t="str">
        <f>IF(Nao_Pago*Tudo_Preenchido,Pagamento_Mensal,"")</f>
        <v/>
      </c>
      <c r="F275" s="88" t="str">
        <f>IF(Nao_Pago*Tudo_Preenchido,Principal,"")</f>
        <v/>
      </c>
      <c r="G275" s="88" t="str">
        <f>IF(Nao_Pago*Tudo_Preenchido,Juros,"")</f>
        <v/>
      </c>
      <c r="H275" s="89" t="str">
        <f>IF(Nao_Pago*Tudo_Preenchido,Balanço_Final,"")</f>
        <v/>
      </c>
      <c r="J275" s="81"/>
      <c r="K275" s="81"/>
    </row>
    <row r="276" spans="2:11" x14ac:dyDescent="0.25">
      <c r="B276" s="86" t="str">
        <f>IF(Nao_Pago*Tudo_Preenchido,Pagamento_Num,"")</f>
        <v/>
      </c>
      <c r="C276" s="72" t="str">
        <f>IF(Nao_Pago*Tudo_Preenchido,Data_Pagamento,"")</f>
        <v/>
      </c>
      <c r="D276" s="87" t="str">
        <f>IF(Nao_Pago*Tudo_Preenchido,Balanço_Inicial,"")</f>
        <v/>
      </c>
      <c r="E276" s="88" t="str">
        <f>IF(Nao_Pago*Tudo_Preenchido,Pagamento_Mensal,"")</f>
        <v/>
      </c>
      <c r="F276" s="88" t="str">
        <f>IF(Nao_Pago*Tudo_Preenchido,Principal,"")</f>
        <v/>
      </c>
      <c r="G276" s="88" t="str">
        <f>IF(Nao_Pago*Tudo_Preenchido,Juros,"")</f>
        <v/>
      </c>
      <c r="H276" s="89" t="str">
        <f>IF(Nao_Pago*Tudo_Preenchido,Balanço_Final,"")</f>
        <v/>
      </c>
      <c r="J276" s="81"/>
      <c r="K276" s="81"/>
    </row>
    <row r="277" spans="2:11" x14ac:dyDescent="0.25">
      <c r="B277" s="86" t="str">
        <f>IF(Nao_Pago*Tudo_Preenchido,Pagamento_Num,"")</f>
        <v/>
      </c>
      <c r="C277" s="72" t="str">
        <f>IF(Nao_Pago*Tudo_Preenchido,Data_Pagamento,"")</f>
        <v/>
      </c>
      <c r="D277" s="87" t="str">
        <f>IF(Nao_Pago*Tudo_Preenchido,Balanço_Inicial,"")</f>
        <v/>
      </c>
      <c r="E277" s="88" t="str">
        <f>IF(Nao_Pago*Tudo_Preenchido,Pagamento_Mensal,"")</f>
        <v/>
      </c>
      <c r="F277" s="88" t="str">
        <f>IF(Nao_Pago*Tudo_Preenchido,Principal,"")</f>
        <v/>
      </c>
      <c r="G277" s="88" t="str">
        <f>IF(Nao_Pago*Tudo_Preenchido,Juros,"")</f>
        <v/>
      </c>
      <c r="H277" s="89" t="str">
        <f>IF(Nao_Pago*Tudo_Preenchido,Balanço_Final,"")</f>
        <v/>
      </c>
      <c r="J277" s="81"/>
      <c r="K277" s="81"/>
    </row>
    <row r="278" spans="2:11" x14ac:dyDescent="0.25">
      <c r="B278" s="86" t="str">
        <f>IF(Nao_Pago*Tudo_Preenchido,Pagamento_Num,"")</f>
        <v/>
      </c>
      <c r="C278" s="72" t="str">
        <f>IF(Nao_Pago*Tudo_Preenchido,Data_Pagamento,"")</f>
        <v/>
      </c>
      <c r="D278" s="87" t="str">
        <f>IF(Nao_Pago*Tudo_Preenchido,Balanço_Inicial,"")</f>
        <v/>
      </c>
      <c r="E278" s="88" t="str">
        <f>IF(Nao_Pago*Tudo_Preenchido,Pagamento_Mensal,"")</f>
        <v/>
      </c>
      <c r="F278" s="88" t="str">
        <f>IF(Nao_Pago*Tudo_Preenchido,Principal,"")</f>
        <v/>
      </c>
      <c r="G278" s="88" t="str">
        <f>IF(Nao_Pago*Tudo_Preenchido,Juros,"")</f>
        <v/>
      </c>
      <c r="H278" s="89" t="str">
        <f>IF(Nao_Pago*Tudo_Preenchido,Balanço_Final,"")</f>
        <v/>
      </c>
      <c r="J278" s="81"/>
      <c r="K278" s="81"/>
    </row>
    <row r="279" spans="2:11" x14ac:dyDescent="0.25">
      <c r="B279" s="86" t="str">
        <f>IF(Nao_Pago*Tudo_Preenchido,Pagamento_Num,"")</f>
        <v/>
      </c>
      <c r="C279" s="72" t="str">
        <f>IF(Nao_Pago*Tudo_Preenchido,Data_Pagamento,"")</f>
        <v/>
      </c>
      <c r="D279" s="87" t="str">
        <f>IF(Nao_Pago*Tudo_Preenchido,Balanço_Inicial,"")</f>
        <v/>
      </c>
      <c r="E279" s="88" t="str">
        <f>IF(Nao_Pago*Tudo_Preenchido,Pagamento_Mensal,"")</f>
        <v/>
      </c>
      <c r="F279" s="88" t="str">
        <f>IF(Nao_Pago*Tudo_Preenchido,Principal,"")</f>
        <v/>
      </c>
      <c r="G279" s="88" t="str">
        <f>IF(Nao_Pago*Tudo_Preenchido,Juros,"")</f>
        <v/>
      </c>
      <c r="H279" s="89" t="str">
        <f>IF(Nao_Pago*Tudo_Preenchido,Balanço_Final,"")</f>
        <v/>
      </c>
      <c r="J279" s="81"/>
      <c r="K279" s="81"/>
    </row>
    <row r="280" spans="2:11" x14ac:dyDescent="0.25">
      <c r="B280" s="86" t="str">
        <f>IF(Nao_Pago*Tudo_Preenchido,Pagamento_Num,"")</f>
        <v/>
      </c>
      <c r="C280" s="72" t="str">
        <f>IF(Nao_Pago*Tudo_Preenchido,Data_Pagamento,"")</f>
        <v/>
      </c>
      <c r="D280" s="87" t="str">
        <f>IF(Nao_Pago*Tudo_Preenchido,Balanço_Inicial,"")</f>
        <v/>
      </c>
      <c r="E280" s="88" t="str">
        <f>IF(Nao_Pago*Tudo_Preenchido,Pagamento_Mensal,"")</f>
        <v/>
      </c>
      <c r="F280" s="88" t="str">
        <f>IF(Nao_Pago*Tudo_Preenchido,Principal,"")</f>
        <v/>
      </c>
      <c r="G280" s="88" t="str">
        <f>IF(Nao_Pago*Tudo_Preenchido,Juros,"")</f>
        <v/>
      </c>
      <c r="H280" s="89" t="str">
        <f>IF(Nao_Pago*Tudo_Preenchido,Balanço_Final,"")</f>
        <v/>
      </c>
      <c r="J280" s="81"/>
      <c r="K280" s="81"/>
    </row>
    <row r="281" spans="2:11" x14ac:dyDescent="0.25">
      <c r="B281" s="86" t="str">
        <f>IF(Nao_Pago*Tudo_Preenchido,Pagamento_Num,"")</f>
        <v/>
      </c>
      <c r="C281" s="72" t="str">
        <f>IF(Nao_Pago*Tudo_Preenchido,Data_Pagamento,"")</f>
        <v/>
      </c>
      <c r="D281" s="87" t="str">
        <f>IF(Nao_Pago*Tudo_Preenchido,Balanço_Inicial,"")</f>
        <v/>
      </c>
      <c r="E281" s="88" t="str">
        <f>IF(Nao_Pago*Tudo_Preenchido,Pagamento_Mensal,"")</f>
        <v/>
      </c>
      <c r="F281" s="88" t="str">
        <f>IF(Nao_Pago*Tudo_Preenchido,Principal,"")</f>
        <v/>
      </c>
      <c r="G281" s="88" t="str">
        <f>IF(Nao_Pago*Tudo_Preenchido,Juros,"")</f>
        <v/>
      </c>
      <c r="H281" s="89" t="str">
        <f>IF(Nao_Pago*Tudo_Preenchido,Balanço_Final,"")</f>
        <v/>
      </c>
      <c r="J281" s="81"/>
      <c r="K281" s="81"/>
    </row>
    <row r="282" spans="2:11" x14ac:dyDescent="0.25">
      <c r="B282" s="86" t="str">
        <f>IF(Nao_Pago*Tudo_Preenchido,Pagamento_Num,"")</f>
        <v/>
      </c>
      <c r="C282" s="72" t="str">
        <f>IF(Nao_Pago*Tudo_Preenchido,Data_Pagamento,"")</f>
        <v/>
      </c>
      <c r="D282" s="87" t="str">
        <f>IF(Nao_Pago*Tudo_Preenchido,Balanço_Inicial,"")</f>
        <v/>
      </c>
      <c r="E282" s="88" t="str">
        <f>IF(Nao_Pago*Tudo_Preenchido,Pagamento_Mensal,"")</f>
        <v/>
      </c>
      <c r="F282" s="88" t="str">
        <f>IF(Nao_Pago*Tudo_Preenchido,Principal,"")</f>
        <v/>
      </c>
      <c r="G282" s="88" t="str">
        <f>IF(Nao_Pago*Tudo_Preenchido,Juros,"")</f>
        <v/>
      </c>
      <c r="H282" s="89" t="str">
        <f>IF(Nao_Pago*Tudo_Preenchido,Balanço_Final,"")</f>
        <v/>
      </c>
      <c r="J282" s="81"/>
      <c r="K282" s="81"/>
    </row>
    <row r="283" spans="2:11" x14ac:dyDescent="0.25">
      <c r="B283" s="86" t="str">
        <f>IF(Nao_Pago*Tudo_Preenchido,Pagamento_Num,"")</f>
        <v/>
      </c>
      <c r="C283" s="72" t="str">
        <f>IF(Nao_Pago*Tudo_Preenchido,Data_Pagamento,"")</f>
        <v/>
      </c>
      <c r="D283" s="87" t="str">
        <f>IF(Nao_Pago*Tudo_Preenchido,Balanço_Inicial,"")</f>
        <v/>
      </c>
      <c r="E283" s="88" t="str">
        <f>IF(Nao_Pago*Tudo_Preenchido,Pagamento_Mensal,"")</f>
        <v/>
      </c>
      <c r="F283" s="88" t="str">
        <f>IF(Nao_Pago*Tudo_Preenchido,Principal,"")</f>
        <v/>
      </c>
      <c r="G283" s="88" t="str">
        <f>IF(Nao_Pago*Tudo_Preenchido,Juros,"")</f>
        <v/>
      </c>
      <c r="H283" s="89" t="str">
        <f>IF(Nao_Pago*Tudo_Preenchido,Balanço_Final,"")</f>
        <v/>
      </c>
      <c r="J283" s="81"/>
      <c r="K283" s="81"/>
    </row>
    <row r="284" spans="2:11" x14ac:dyDescent="0.25">
      <c r="B284" s="86" t="str">
        <f>IF(Nao_Pago*Tudo_Preenchido,Pagamento_Num,"")</f>
        <v/>
      </c>
      <c r="C284" s="72" t="str">
        <f>IF(Nao_Pago*Tudo_Preenchido,Data_Pagamento,"")</f>
        <v/>
      </c>
      <c r="D284" s="87" t="str">
        <f>IF(Nao_Pago*Tudo_Preenchido,Balanço_Inicial,"")</f>
        <v/>
      </c>
      <c r="E284" s="88" t="str">
        <f>IF(Nao_Pago*Tudo_Preenchido,Pagamento_Mensal,"")</f>
        <v/>
      </c>
      <c r="F284" s="88" t="str">
        <f>IF(Nao_Pago*Tudo_Preenchido,Principal,"")</f>
        <v/>
      </c>
      <c r="G284" s="88" t="str">
        <f>IF(Nao_Pago*Tudo_Preenchido,Juros,"")</f>
        <v/>
      </c>
      <c r="H284" s="89" t="str">
        <f>IF(Nao_Pago*Tudo_Preenchido,Balanço_Final,"")</f>
        <v/>
      </c>
      <c r="J284" s="81"/>
      <c r="K284" s="81"/>
    </row>
    <row r="285" spans="2:11" x14ac:dyDescent="0.25">
      <c r="B285" s="86" t="str">
        <f>IF(Nao_Pago*Tudo_Preenchido,Pagamento_Num,"")</f>
        <v/>
      </c>
      <c r="C285" s="72" t="str">
        <f>IF(Nao_Pago*Tudo_Preenchido,Data_Pagamento,"")</f>
        <v/>
      </c>
      <c r="D285" s="87" t="str">
        <f>IF(Nao_Pago*Tudo_Preenchido,Balanço_Inicial,"")</f>
        <v/>
      </c>
      <c r="E285" s="88" t="str">
        <f>IF(Nao_Pago*Tudo_Preenchido,Pagamento_Mensal,"")</f>
        <v/>
      </c>
      <c r="F285" s="88" t="str">
        <f>IF(Nao_Pago*Tudo_Preenchido,Principal,"")</f>
        <v/>
      </c>
      <c r="G285" s="88" t="str">
        <f>IF(Nao_Pago*Tudo_Preenchido,Juros,"")</f>
        <v/>
      </c>
      <c r="H285" s="89" t="str">
        <f>IF(Nao_Pago*Tudo_Preenchido,Balanço_Final,"")</f>
        <v/>
      </c>
      <c r="J285" s="81"/>
      <c r="K285" s="81"/>
    </row>
    <row r="286" spans="2:11" x14ac:dyDescent="0.25">
      <c r="B286" s="86" t="str">
        <f>IF(Nao_Pago*Tudo_Preenchido,Pagamento_Num,"")</f>
        <v/>
      </c>
      <c r="C286" s="72" t="str">
        <f>IF(Nao_Pago*Tudo_Preenchido,Data_Pagamento,"")</f>
        <v/>
      </c>
      <c r="D286" s="87" t="str">
        <f>IF(Nao_Pago*Tudo_Preenchido,Balanço_Inicial,"")</f>
        <v/>
      </c>
      <c r="E286" s="88" t="str">
        <f>IF(Nao_Pago*Tudo_Preenchido,Pagamento_Mensal,"")</f>
        <v/>
      </c>
      <c r="F286" s="88" t="str">
        <f>IF(Nao_Pago*Tudo_Preenchido,Principal,"")</f>
        <v/>
      </c>
      <c r="G286" s="88" t="str">
        <f>IF(Nao_Pago*Tudo_Preenchido,Juros,"")</f>
        <v/>
      </c>
      <c r="H286" s="89" t="str">
        <f>IF(Nao_Pago*Tudo_Preenchido,Balanço_Final,"")</f>
        <v/>
      </c>
      <c r="J286" s="81"/>
      <c r="K286" s="81"/>
    </row>
    <row r="287" spans="2:11" x14ac:dyDescent="0.25">
      <c r="B287" s="86" t="str">
        <f>IF(Nao_Pago*Tudo_Preenchido,Pagamento_Num,"")</f>
        <v/>
      </c>
      <c r="C287" s="72" t="str">
        <f>IF(Nao_Pago*Tudo_Preenchido,Data_Pagamento,"")</f>
        <v/>
      </c>
      <c r="D287" s="87" t="str">
        <f>IF(Nao_Pago*Tudo_Preenchido,Balanço_Inicial,"")</f>
        <v/>
      </c>
      <c r="E287" s="88" t="str">
        <f>IF(Nao_Pago*Tudo_Preenchido,Pagamento_Mensal,"")</f>
        <v/>
      </c>
      <c r="F287" s="88" t="str">
        <f>IF(Nao_Pago*Tudo_Preenchido,Principal,"")</f>
        <v/>
      </c>
      <c r="G287" s="88" t="str">
        <f>IF(Nao_Pago*Tudo_Preenchido,Juros,"")</f>
        <v/>
      </c>
      <c r="H287" s="89" t="str">
        <f>IF(Nao_Pago*Tudo_Preenchido,Balanço_Final,"")</f>
        <v/>
      </c>
      <c r="J287" s="81"/>
      <c r="K287" s="81"/>
    </row>
    <row r="288" spans="2:11" x14ac:dyDescent="0.25">
      <c r="B288" s="86" t="str">
        <f>IF(Nao_Pago*Tudo_Preenchido,Pagamento_Num,"")</f>
        <v/>
      </c>
      <c r="C288" s="72" t="str">
        <f>IF(Nao_Pago*Tudo_Preenchido,Data_Pagamento,"")</f>
        <v/>
      </c>
      <c r="D288" s="87" t="str">
        <f>IF(Nao_Pago*Tudo_Preenchido,Balanço_Inicial,"")</f>
        <v/>
      </c>
      <c r="E288" s="88" t="str">
        <f>IF(Nao_Pago*Tudo_Preenchido,Pagamento_Mensal,"")</f>
        <v/>
      </c>
      <c r="F288" s="88" t="str">
        <f>IF(Nao_Pago*Tudo_Preenchido,Principal,"")</f>
        <v/>
      </c>
      <c r="G288" s="88" t="str">
        <f>IF(Nao_Pago*Tudo_Preenchido,Juros,"")</f>
        <v/>
      </c>
      <c r="H288" s="89" t="str">
        <f>IF(Nao_Pago*Tudo_Preenchido,Balanço_Final,"")</f>
        <v/>
      </c>
      <c r="J288" s="81"/>
      <c r="K288" s="81"/>
    </row>
    <row r="289" spans="2:11" x14ac:dyDescent="0.25">
      <c r="B289" s="86" t="str">
        <f>IF(Nao_Pago*Tudo_Preenchido,Pagamento_Num,"")</f>
        <v/>
      </c>
      <c r="C289" s="72" t="str">
        <f>IF(Nao_Pago*Tudo_Preenchido,Data_Pagamento,"")</f>
        <v/>
      </c>
      <c r="D289" s="87" t="str">
        <f>IF(Nao_Pago*Tudo_Preenchido,Balanço_Inicial,"")</f>
        <v/>
      </c>
      <c r="E289" s="88" t="str">
        <f>IF(Nao_Pago*Tudo_Preenchido,Pagamento_Mensal,"")</f>
        <v/>
      </c>
      <c r="F289" s="88" t="str">
        <f>IF(Nao_Pago*Tudo_Preenchido,Principal,"")</f>
        <v/>
      </c>
      <c r="G289" s="88" t="str">
        <f>IF(Nao_Pago*Tudo_Preenchido,Juros,"")</f>
        <v/>
      </c>
      <c r="H289" s="89" t="str">
        <f>IF(Nao_Pago*Tudo_Preenchido,Balanço_Final,"")</f>
        <v/>
      </c>
      <c r="J289" s="81"/>
      <c r="K289" s="81"/>
    </row>
    <row r="290" spans="2:11" x14ac:dyDescent="0.25">
      <c r="B290" s="86" t="str">
        <f>IF(Nao_Pago*Tudo_Preenchido,Pagamento_Num,"")</f>
        <v/>
      </c>
      <c r="C290" s="72" t="str">
        <f>IF(Nao_Pago*Tudo_Preenchido,Data_Pagamento,"")</f>
        <v/>
      </c>
      <c r="D290" s="87" t="str">
        <f>IF(Nao_Pago*Tudo_Preenchido,Balanço_Inicial,"")</f>
        <v/>
      </c>
      <c r="E290" s="88" t="str">
        <f>IF(Nao_Pago*Tudo_Preenchido,Pagamento_Mensal,"")</f>
        <v/>
      </c>
      <c r="F290" s="88" t="str">
        <f>IF(Nao_Pago*Tudo_Preenchido,Principal,"")</f>
        <v/>
      </c>
      <c r="G290" s="88" t="str">
        <f>IF(Nao_Pago*Tudo_Preenchido,Juros,"")</f>
        <v/>
      </c>
      <c r="H290" s="89" t="str">
        <f>IF(Nao_Pago*Tudo_Preenchido,Balanço_Final,"")</f>
        <v/>
      </c>
      <c r="J290" s="81"/>
      <c r="K290" s="81"/>
    </row>
    <row r="291" spans="2:11" x14ac:dyDescent="0.25">
      <c r="B291" s="86" t="str">
        <f>IF(Nao_Pago*Tudo_Preenchido,Pagamento_Num,"")</f>
        <v/>
      </c>
      <c r="C291" s="72" t="str">
        <f>IF(Nao_Pago*Tudo_Preenchido,Data_Pagamento,"")</f>
        <v/>
      </c>
      <c r="D291" s="87" t="str">
        <f>IF(Nao_Pago*Tudo_Preenchido,Balanço_Inicial,"")</f>
        <v/>
      </c>
      <c r="E291" s="88" t="str">
        <f>IF(Nao_Pago*Tudo_Preenchido,Pagamento_Mensal,"")</f>
        <v/>
      </c>
      <c r="F291" s="88" t="str">
        <f>IF(Nao_Pago*Tudo_Preenchido,Principal,"")</f>
        <v/>
      </c>
      <c r="G291" s="88" t="str">
        <f>IF(Nao_Pago*Tudo_Preenchido,Juros,"")</f>
        <v/>
      </c>
      <c r="H291" s="89" t="str">
        <f>IF(Nao_Pago*Tudo_Preenchido,Balanço_Final,"")</f>
        <v/>
      </c>
      <c r="J291" s="81"/>
      <c r="K291" s="81"/>
    </row>
    <row r="292" spans="2:11" x14ac:dyDescent="0.25">
      <c r="B292" s="86" t="str">
        <f>IF(Nao_Pago*Tudo_Preenchido,Pagamento_Num,"")</f>
        <v/>
      </c>
      <c r="C292" s="72" t="str">
        <f>IF(Nao_Pago*Tudo_Preenchido,Data_Pagamento,"")</f>
        <v/>
      </c>
      <c r="D292" s="87" t="str">
        <f>IF(Nao_Pago*Tudo_Preenchido,Balanço_Inicial,"")</f>
        <v/>
      </c>
      <c r="E292" s="88" t="str">
        <f>IF(Nao_Pago*Tudo_Preenchido,Pagamento_Mensal,"")</f>
        <v/>
      </c>
      <c r="F292" s="88" t="str">
        <f>IF(Nao_Pago*Tudo_Preenchido,Principal,"")</f>
        <v/>
      </c>
      <c r="G292" s="88" t="str">
        <f>IF(Nao_Pago*Tudo_Preenchido,Juros,"")</f>
        <v/>
      </c>
      <c r="H292" s="89" t="str">
        <f>IF(Nao_Pago*Tudo_Preenchido,Balanço_Final,"")</f>
        <v/>
      </c>
      <c r="J292" s="81"/>
      <c r="K292" s="81"/>
    </row>
    <row r="293" spans="2:11" x14ac:dyDescent="0.25">
      <c r="B293" s="86" t="str">
        <f>IF(Nao_Pago*Tudo_Preenchido,Pagamento_Num,"")</f>
        <v/>
      </c>
      <c r="C293" s="72" t="str">
        <f>IF(Nao_Pago*Tudo_Preenchido,Data_Pagamento,"")</f>
        <v/>
      </c>
      <c r="D293" s="87" t="str">
        <f>IF(Nao_Pago*Tudo_Preenchido,Balanço_Inicial,"")</f>
        <v/>
      </c>
      <c r="E293" s="88" t="str">
        <f>IF(Nao_Pago*Tudo_Preenchido,Pagamento_Mensal,"")</f>
        <v/>
      </c>
      <c r="F293" s="88" t="str">
        <f>IF(Nao_Pago*Tudo_Preenchido,Principal,"")</f>
        <v/>
      </c>
      <c r="G293" s="88" t="str">
        <f>IF(Nao_Pago*Tudo_Preenchido,Juros,"")</f>
        <v/>
      </c>
      <c r="H293" s="89" t="str">
        <f>IF(Nao_Pago*Tudo_Preenchido,Balanço_Final,"")</f>
        <v/>
      </c>
      <c r="J293" s="81"/>
      <c r="K293" s="81"/>
    </row>
    <row r="294" spans="2:11" x14ac:dyDescent="0.25">
      <c r="B294" s="86" t="str">
        <f>IF(Nao_Pago*Tudo_Preenchido,Pagamento_Num,"")</f>
        <v/>
      </c>
      <c r="C294" s="72" t="str">
        <f>IF(Nao_Pago*Tudo_Preenchido,Data_Pagamento,"")</f>
        <v/>
      </c>
      <c r="D294" s="87" t="str">
        <f>IF(Nao_Pago*Tudo_Preenchido,Balanço_Inicial,"")</f>
        <v/>
      </c>
      <c r="E294" s="88" t="str">
        <f>IF(Nao_Pago*Tudo_Preenchido,Pagamento_Mensal,"")</f>
        <v/>
      </c>
      <c r="F294" s="88" t="str">
        <f>IF(Nao_Pago*Tudo_Preenchido,Principal,"")</f>
        <v/>
      </c>
      <c r="G294" s="88" t="str">
        <f>IF(Nao_Pago*Tudo_Preenchido,Juros,"")</f>
        <v/>
      </c>
      <c r="H294" s="89" t="str">
        <f>IF(Nao_Pago*Tudo_Preenchido,Balanço_Final,"")</f>
        <v/>
      </c>
      <c r="J294" s="81"/>
      <c r="K294" s="81"/>
    </row>
    <row r="295" spans="2:11" x14ac:dyDescent="0.25">
      <c r="B295" s="86" t="str">
        <f>IF(Nao_Pago*Tudo_Preenchido,Pagamento_Num,"")</f>
        <v/>
      </c>
      <c r="C295" s="72" t="str">
        <f>IF(Nao_Pago*Tudo_Preenchido,Data_Pagamento,"")</f>
        <v/>
      </c>
      <c r="D295" s="87" t="str">
        <f>IF(Nao_Pago*Tudo_Preenchido,Balanço_Inicial,"")</f>
        <v/>
      </c>
      <c r="E295" s="88" t="str">
        <f>IF(Nao_Pago*Tudo_Preenchido,Pagamento_Mensal,"")</f>
        <v/>
      </c>
      <c r="F295" s="88" t="str">
        <f>IF(Nao_Pago*Tudo_Preenchido,Principal,"")</f>
        <v/>
      </c>
      <c r="G295" s="88" t="str">
        <f>IF(Nao_Pago*Tudo_Preenchido,Juros,"")</f>
        <v/>
      </c>
      <c r="H295" s="89" t="str">
        <f>IF(Nao_Pago*Tudo_Preenchido,Balanço_Final,"")</f>
        <v/>
      </c>
      <c r="J295" s="81"/>
      <c r="K295" s="81"/>
    </row>
    <row r="296" spans="2:11" x14ac:dyDescent="0.25">
      <c r="B296" s="86" t="str">
        <f>IF(Nao_Pago*Tudo_Preenchido,Pagamento_Num,"")</f>
        <v/>
      </c>
      <c r="C296" s="72" t="str">
        <f>IF(Nao_Pago*Tudo_Preenchido,Data_Pagamento,"")</f>
        <v/>
      </c>
      <c r="D296" s="87" t="str">
        <f>IF(Nao_Pago*Tudo_Preenchido,Balanço_Inicial,"")</f>
        <v/>
      </c>
      <c r="E296" s="88" t="str">
        <f>IF(Nao_Pago*Tudo_Preenchido,Pagamento_Mensal,"")</f>
        <v/>
      </c>
      <c r="F296" s="88" t="str">
        <f>IF(Nao_Pago*Tudo_Preenchido,Principal,"")</f>
        <v/>
      </c>
      <c r="G296" s="88" t="str">
        <f>IF(Nao_Pago*Tudo_Preenchido,Juros,"")</f>
        <v/>
      </c>
      <c r="H296" s="89" t="str">
        <f>IF(Nao_Pago*Tudo_Preenchido,Balanço_Final,"")</f>
        <v/>
      </c>
      <c r="J296" s="81"/>
      <c r="K296" s="81"/>
    </row>
    <row r="297" spans="2:11" x14ac:dyDescent="0.25">
      <c r="B297" s="86" t="str">
        <f>IF(Nao_Pago*Tudo_Preenchido,Pagamento_Num,"")</f>
        <v/>
      </c>
      <c r="C297" s="72" t="str">
        <f>IF(Nao_Pago*Tudo_Preenchido,Data_Pagamento,"")</f>
        <v/>
      </c>
      <c r="D297" s="87" t="str">
        <f>IF(Nao_Pago*Tudo_Preenchido,Balanço_Inicial,"")</f>
        <v/>
      </c>
      <c r="E297" s="88" t="str">
        <f>IF(Nao_Pago*Tudo_Preenchido,Pagamento_Mensal,"")</f>
        <v/>
      </c>
      <c r="F297" s="88" t="str">
        <f>IF(Nao_Pago*Tudo_Preenchido,Principal,"")</f>
        <v/>
      </c>
      <c r="G297" s="88" t="str">
        <f>IF(Nao_Pago*Tudo_Preenchido,Juros,"")</f>
        <v/>
      </c>
      <c r="H297" s="89" t="str">
        <f>IF(Nao_Pago*Tudo_Preenchido,Balanço_Final,"")</f>
        <v/>
      </c>
      <c r="J297" s="81"/>
      <c r="K297" s="81"/>
    </row>
    <row r="298" spans="2:11" x14ac:dyDescent="0.25">
      <c r="B298" s="86" t="str">
        <f>IF(Nao_Pago*Tudo_Preenchido,Pagamento_Num,"")</f>
        <v/>
      </c>
      <c r="C298" s="72" t="str">
        <f>IF(Nao_Pago*Tudo_Preenchido,Data_Pagamento,"")</f>
        <v/>
      </c>
      <c r="D298" s="87" t="str">
        <f>IF(Nao_Pago*Tudo_Preenchido,Balanço_Inicial,"")</f>
        <v/>
      </c>
      <c r="E298" s="88" t="str">
        <f>IF(Nao_Pago*Tudo_Preenchido,Pagamento_Mensal,"")</f>
        <v/>
      </c>
      <c r="F298" s="88" t="str">
        <f>IF(Nao_Pago*Tudo_Preenchido,Principal,"")</f>
        <v/>
      </c>
      <c r="G298" s="88" t="str">
        <f>IF(Nao_Pago*Tudo_Preenchido,Juros,"")</f>
        <v/>
      </c>
      <c r="H298" s="89" t="str">
        <f>IF(Nao_Pago*Tudo_Preenchido,Balanço_Final,"")</f>
        <v/>
      </c>
      <c r="J298" s="81"/>
      <c r="K298" s="81"/>
    </row>
    <row r="299" spans="2:11" x14ac:dyDescent="0.25">
      <c r="B299" s="86" t="str">
        <f>IF(Nao_Pago*Tudo_Preenchido,Pagamento_Num,"")</f>
        <v/>
      </c>
      <c r="C299" s="72" t="str">
        <f>IF(Nao_Pago*Tudo_Preenchido,Data_Pagamento,"")</f>
        <v/>
      </c>
      <c r="D299" s="87" t="str">
        <f>IF(Nao_Pago*Tudo_Preenchido,Balanço_Inicial,"")</f>
        <v/>
      </c>
      <c r="E299" s="88" t="str">
        <f>IF(Nao_Pago*Tudo_Preenchido,Pagamento_Mensal,"")</f>
        <v/>
      </c>
      <c r="F299" s="88" t="str">
        <f>IF(Nao_Pago*Tudo_Preenchido,Principal,"")</f>
        <v/>
      </c>
      <c r="G299" s="88" t="str">
        <f>IF(Nao_Pago*Tudo_Preenchido,Juros,"")</f>
        <v/>
      </c>
      <c r="H299" s="89" t="str">
        <f>IF(Nao_Pago*Tudo_Preenchido,Balanço_Final,"")</f>
        <v/>
      </c>
      <c r="J299" s="81"/>
      <c r="K299" s="81"/>
    </row>
    <row r="300" spans="2:11" x14ac:dyDescent="0.25">
      <c r="B300" s="86" t="str">
        <f>IF(Nao_Pago*Tudo_Preenchido,Pagamento_Num,"")</f>
        <v/>
      </c>
      <c r="C300" s="72" t="str">
        <f>IF(Nao_Pago*Tudo_Preenchido,Data_Pagamento,"")</f>
        <v/>
      </c>
      <c r="D300" s="87" t="str">
        <f>IF(Nao_Pago*Tudo_Preenchido,Balanço_Inicial,"")</f>
        <v/>
      </c>
      <c r="E300" s="88" t="str">
        <f>IF(Nao_Pago*Tudo_Preenchido,Pagamento_Mensal,"")</f>
        <v/>
      </c>
      <c r="F300" s="88" t="str">
        <f>IF(Nao_Pago*Tudo_Preenchido,Principal,"")</f>
        <v/>
      </c>
      <c r="G300" s="88" t="str">
        <f>IF(Nao_Pago*Tudo_Preenchido,Juros,"")</f>
        <v/>
      </c>
      <c r="H300" s="89" t="str">
        <f>IF(Nao_Pago*Tudo_Preenchido,Balanço_Final,"")</f>
        <v/>
      </c>
      <c r="J300" s="81"/>
      <c r="K300" s="81"/>
    </row>
    <row r="301" spans="2:11" x14ac:dyDescent="0.25">
      <c r="B301" s="86" t="str">
        <f>IF(Nao_Pago*Tudo_Preenchido,Pagamento_Num,"")</f>
        <v/>
      </c>
      <c r="C301" s="72" t="str">
        <f>IF(Nao_Pago*Tudo_Preenchido,Data_Pagamento,"")</f>
        <v/>
      </c>
      <c r="D301" s="87" t="str">
        <f>IF(Nao_Pago*Tudo_Preenchido,Balanço_Inicial,"")</f>
        <v/>
      </c>
      <c r="E301" s="88" t="str">
        <f>IF(Nao_Pago*Tudo_Preenchido,Pagamento_Mensal,"")</f>
        <v/>
      </c>
      <c r="F301" s="88" t="str">
        <f>IF(Nao_Pago*Tudo_Preenchido,Principal,"")</f>
        <v/>
      </c>
      <c r="G301" s="88" t="str">
        <f>IF(Nao_Pago*Tudo_Preenchido,Juros,"")</f>
        <v/>
      </c>
      <c r="H301" s="89" t="str">
        <f>IF(Nao_Pago*Tudo_Preenchido,Balanço_Final,"")</f>
        <v/>
      </c>
      <c r="J301" s="81"/>
      <c r="K301" s="81"/>
    </row>
    <row r="302" spans="2:11" x14ac:dyDescent="0.25">
      <c r="B302" s="86" t="str">
        <f>IF(Nao_Pago*Tudo_Preenchido,Pagamento_Num,"")</f>
        <v/>
      </c>
      <c r="C302" s="72" t="str">
        <f>IF(Nao_Pago*Tudo_Preenchido,Data_Pagamento,"")</f>
        <v/>
      </c>
      <c r="D302" s="87" t="str">
        <f>IF(Nao_Pago*Tudo_Preenchido,Balanço_Inicial,"")</f>
        <v/>
      </c>
      <c r="E302" s="88" t="str">
        <f>IF(Nao_Pago*Tudo_Preenchido,Pagamento_Mensal,"")</f>
        <v/>
      </c>
      <c r="F302" s="88" t="str">
        <f>IF(Nao_Pago*Tudo_Preenchido,Principal,"")</f>
        <v/>
      </c>
      <c r="G302" s="88" t="str">
        <f>IF(Nao_Pago*Tudo_Preenchido,Juros,"")</f>
        <v/>
      </c>
      <c r="H302" s="89" t="str">
        <f>IF(Nao_Pago*Tudo_Preenchido,Balanço_Final,"")</f>
        <v/>
      </c>
      <c r="J302" s="81"/>
      <c r="K302" s="81"/>
    </row>
    <row r="303" spans="2:11" x14ac:dyDescent="0.25">
      <c r="B303" s="86" t="str">
        <f>IF(Nao_Pago*Tudo_Preenchido,Pagamento_Num,"")</f>
        <v/>
      </c>
      <c r="C303" s="72" t="str">
        <f>IF(Nao_Pago*Tudo_Preenchido,Data_Pagamento,"")</f>
        <v/>
      </c>
      <c r="D303" s="87" t="str">
        <f>IF(Nao_Pago*Tudo_Preenchido,Balanço_Inicial,"")</f>
        <v/>
      </c>
      <c r="E303" s="88" t="str">
        <f>IF(Nao_Pago*Tudo_Preenchido,Pagamento_Mensal,"")</f>
        <v/>
      </c>
      <c r="F303" s="88" t="str">
        <f>IF(Nao_Pago*Tudo_Preenchido,Principal,"")</f>
        <v/>
      </c>
      <c r="G303" s="88" t="str">
        <f>IF(Nao_Pago*Tudo_Preenchido,Juros,"")</f>
        <v/>
      </c>
      <c r="H303" s="89" t="str">
        <f>IF(Nao_Pago*Tudo_Preenchido,Balanço_Final,"")</f>
        <v/>
      </c>
      <c r="J303" s="81"/>
      <c r="K303" s="81"/>
    </row>
    <row r="304" spans="2:11" x14ac:dyDescent="0.25">
      <c r="B304" s="86" t="str">
        <f>IF(Nao_Pago*Tudo_Preenchido,Pagamento_Num,"")</f>
        <v/>
      </c>
      <c r="C304" s="72" t="str">
        <f>IF(Nao_Pago*Tudo_Preenchido,Data_Pagamento,"")</f>
        <v/>
      </c>
      <c r="D304" s="87" t="str">
        <f>IF(Nao_Pago*Tudo_Preenchido,Balanço_Inicial,"")</f>
        <v/>
      </c>
      <c r="E304" s="88" t="str">
        <f>IF(Nao_Pago*Tudo_Preenchido,Pagamento_Mensal,"")</f>
        <v/>
      </c>
      <c r="F304" s="88" t="str">
        <f>IF(Nao_Pago*Tudo_Preenchido,Principal,"")</f>
        <v/>
      </c>
      <c r="G304" s="88" t="str">
        <f>IF(Nao_Pago*Tudo_Preenchido,Juros,"")</f>
        <v/>
      </c>
      <c r="H304" s="89" t="str">
        <f>IF(Nao_Pago*Tudo_Preenchido,Balanço_Final,"")</f>
        <v/>
      </c>
      <c r="J304" s="81"/>
      <c r="K304" s="81"/>
    </row>
    <row r="305" spans="2:11" x14ac:dyDescent="0.25">
      <c r="B305" s="86" t="str">
        <f>IF(Nao_Pago*Tudo_Preenchido,Pagamento_Num,"")</f>
        <v/>
      </c>
      <c r="C305" s="72" t="str">
        <f>IF(Nao_Pago*Tudo_Preenchido,Data_Pagamento,"")</f>
        <v/>
      </c>
      <c r="D305" s="87" t="str">
        <f>IF(Nao_Pago*Tudo_Preenchido,Balanço_Inicial,"")</f>
        <v/>
      </c>
      <c r="E305" s="88" t="str">
        <f>IF(Nao_Pago*Tudo_Preenchido,Pagamento_Mensal,"")</f>
        <v/>
      </c>
      <c r="F305" s="88" t="str">
        <f>IF(Nao_Pago*Tudo_Preenchido,Principal,"")</f>
        <v/>
      </c>
      <c r="G305" s="88" t="str">
        <f>IF(Nao_Pago*Tudo_Preenchido,Juros,"")</f>
        <v/>
      </c>
      <c r="H305" s="89" t="str">
        <f>IF(Nao_Pago*Tudo_Preenchido,Balanço_Final,"")</f>
        <v/>
      </c>
      <c r="J305" s="81"/>
      <c r="K305" s="81"/>
    </row>
    <row r="306" spans="2:11" x14ac:dyDescent="0.25">
      <c r="B306" s="86" t="str">
        <f>IF(Nao_Pago*Tudo_Preenchido,Pagamento_Num,"")</f>
        <v/>
      </c>
      <c r="C306" s="72" t="str">
        <f>IF(Nao_Pago*Tudo_Preenchido,Data_Pagamento,"")</f>
        <v/>
      </c>
      <c r="D306" s="87" t="str">
        <f>IF(Nao_Pago*Tudo_Preenchido,Balanço_Inicial,"")</f>
        <v/>
      </c>
      <c r="E306" s="88" t="str">
        <f>IF(Nao_Pago*Tudo_Preenchido,Pagamento_Mensal,"")</f>
        <v/>
      </c>
      <c r="F306" s="88" t="str">
        <f>IF(Nao_Pago*Tudo_Preenchido,Principal,"")</f>
        <v/>
      </c>
      <c r="G306" s="88" t="str">
        <f>IF(Nao_Pago*Tudo_Preenchido,Juros,"")</f>
        <v/>
      </c>
      <c r="H306" s="89" t="str">
        <f>IF(Nao_Pago*Tudo_Preenchido,Balanço_Final,"")</f>
        <v/>
      </c>
      <c r="J306" s="81"/>
      <c r="K306" s="81"/>
    </row>
    <row r="307" spans="2:11" x14ac:dyDescent="0.25">
      <c r="B307" s="86" t="str">
        <f>IF(Nao_Pago*Tudo_Preenchido,Pagamento_Num,"")</f>
        <v/>
      </c>
      <c r="C307" s="72" t="str">
        <f>IF(Nao_Pago*Tudo_Preenchido,Data_Pagamento,"")</f>
        <v/>
      </c>
      <c r="D307" s="87" t="str">
        <f>IF(Nao_Pago*Tudo_Preenchido,Balanço_Inicial,"")</f>
        <v/>
      </c>
      <c r="E307" s="88" t="str">
        <f>IF(Nao_Pago*Tudo_Preenchido,Pagamento_Mensal,"")</f>
        <v/>
      </c>
      <c r="F307" s="88" t="str">
        <f>IF(Nao_Pago*Tudo_Preenchido,Principal,"")</f>
        <v/>
      </c>
      <c r="G307" s="88" t="str">
        <f>IF(Nao_Pago*Tudo_Preenchido,Juros,"")</f>
        <v/>
      </c>
      <c r="H307" s="89" t="str">
        <f>IF(Nao_Pago*Tudo_Preenchido,Balanço_Final,"")</f>
        <v/>
      </c>
      <c r="J307" s="81"/>
      <c r="K307" s="81"/>
    </row>
    <row r="308" spans="2:11" x14ac:dyDescent="0.25">
      <c r="B308" s="86" t="str">
        <f>IF(Nao_Pago*Tudo_Preenchido,Pagamento_Num,"")</f>
        <v/>
      </c>
      <c r="C308" s="72" t="str">
        <f>IF(Nao_Pago*Tudo_Preenchido,Data_Pagamento,"")</f>
        <v/>
      </c>
      <c r="D308" s="87" t="str">
        <f>IF(Nao_Pago*Tudo_Preenchido,Balanço_Inicial,"")</f>
        <v/>
      </c>
      <c r="E308" s="88" t="str">
        <f>IF(Nao_Pago*Tudo_Preenchido,Pagamento_Mensal,"")</f>
        <v/>
      </c>
      <c r="F308" s="88" t="str">
        <f>IF(Nao_Pago*Tudo_Preenchido,Principal,"")</f>
        <v/>
      </c>
      <c r="G308" s="88" t="str">
        <f>IF(Nao_Pago*Tudo_Preenchido,Juros,"")</f>
        <v/>
      </c>
      <c r="H308" s="89" t="str">
        <f>IF(Nao_Pago*Tudo_Preenchido,Balanço_Final,"")</f>
        <v/>
      </c>
      <c r="J308" s="81"/>
      <c r="K308" s="81"/>
    </row>
    <row r="309" spans="2:11" x14ac:dyDescent="0.25">
      <c r="B309" s="86" t="str">
        <f>IF(Nao_Pago*Tudo_Preenchido,Pagamento_Num,"")</f>
        <v/>
      </c>
      <c r="C309" s="72" t="str">
        <f>IF(Nao_Pago*Tudo_Preenchido,Data_Pagamento,"")</f>
        <v/>
      </c>
      <c r="D309" s="87" t="str">
        <f>IF(Nao_Pago*Tudo_Preenchido,Balanço_Inicial,"")</f>
        <v/>
      </c>
      <c r="E309" s="88" t="str">
        <f>IF(Nao_Pago*Tudo_Preenchido,Pagamento_Mensal,"")</f>
        <v/>
      </c>
      <c r="F309" s="88" t="str">
        <f>IF(Nao_Pago*Tudo_Preenchido,Principal,"")</f>
        <v/>
      </c>
      <c r="G309" s="88" t="str">
        <f>IF(Nao_Pago*Tudo_Preenchido,Juros,"")</f>
        <v/>
      </c>
      <c r="H309" s="89" t="str">
        <f>IF(Nao_Pago*Tudo_Preenchido,Balanço_Final,"")</f>
        <v/>
      </c>
      <c r="J309" s="81"/>
      <c r="K309" s="81"/>
    </row>
    <row r="310" spans="2:11" x14ac:dyDescent="0.25">
      <c r="B310" s="86" t="str">
        <f>IF(Nao_Pago*Tudo_Preenchido,Pagamento_Num,"")</f>
        <v/>
      </c>
      <c r="C310" s="72" t="str">
        <f>IF(Nao_Pago*Tudo_Preenchido,Data_Pagamento,"")</f>
        <v/>
      </c>
      <c r="D310" s="87" t="str">
        <f>IF(Nao_Pago*Tudo_Preenchido,Balanço_Inicial,"")</f>
        <v/>
      </c>
      <c r="E310" s="88" t="str">
        <f>IF(Nao_Pago*Tudo_Preenchido,Pagamento_Mensal,"")</f>
        <v/>
      </c>
      <c r="F310" s="88" t="str">
        <f>IF(Nao_Pago*Tudo_Preenchido,Principal,"")</f>
        <v/>
      </c>
      <c r="G310" s="88" t="str">
        <f>IF(Nao_Pago*Tudo_Preenchido,Juros,"")</f>
        <v/>
      </c>
      <c r="H310" s="89" t="str">
        <f>IF(Nao_Pago*Tudo_Preenchido,Balanço_Final,"")</f>
        <v/>
      </c>
      <c r="J310" s="81"/>
      <c r="K310" s="81"/>
    </row>
    <row r="311" spans="2:11" x14ac:dyDescent="0.25">
      <c r="B311" s="86" t="str">
        <f>IF(Nao_Pago*Tudo_Preenchido,Pagamento_Num,"")</f>
        <v/>
      </c>
      <c r="C311" s="72" t="str">
        <f>IF(Nao_Pago*Tudo_Preenchido,Data_Pagamento,"")</f>
        <v/>
      </c>
      <c r="D311" s="87" t="str">
        <f>IF(Nao_Pago*Tudo_Preenchido,Balanço_Inicial,"")</f>
        <v/>
      </c>
      <c r="E311" s="88" t="str">
        <f>IF(Nao_Pago*Tudo_Preenchido,Pagamento_Mensal,"")</f>
        <v/>
      </c>
      <c r="F311" s="88" t="str">
        <f>IF(Nao_Pago*Tudo_Preenchido,Principal,"")</f>
        <v/>
      </c>
      <c r="G311" s="88" t="str">
        <f>IF(Nao_Pago*Tudo_Preenchido,Juros,"")</f>
        <v/>
      </c>
      <c r="H311" s="89" t="str">
        <f>IF(Nao_Pago*Tudo_Preenchido,Balanço_Final,"")</f>
        <v/>
      </c>
      <c r="J311" s="81"/>
      <c r="K311" s="81"/>
    </row>
    <row r="312" spans="2:11" x14ac:dyDescent="0.25">
      <c r="B312" s="86" t="str">
        <f>IF(Nao_Pago*Tudo_Preenchido,Pagamento_Num,"")</f>
        <v/>
      </c>
      <c r="C312" s="72" t="str">
        <f>IF(Nao_Pago*Tudo_Preenchido,Data_Pagamento,"")</f>
        <v/>
      </c>
      <c r="D312" s="87" t="str">
        <f>IF(Nao_Pago*Tudo_Preenchido,Balanço_Inicial,"")</f>
        <v/>
      </c>
      <c r="E312" s="88" t="str">
        <f>IF(Nao_Pago*Tudo_Preenchido,Pagamento_Mensal,"")</f>
        <v/>
      </c>
      <c r="F312" s="88" t="str">
        <f>IF(Nao_Pago*Tudo_Preenchido,Principal,"")</f>
        <v/>
      </c>
      <c r="G312" s="88" t="str">
        <f>IF(Nao_Pago*Tudo_Preenchido,Juros,"")</f>
        <v/>
      </c>
      <c r="H312" s="89" t="str">
        <f>IF(Nao_Pago*Tudo_Preenchido,Balanço_Final,"")</f>
        <v/>
      </c>
      <c r="J312" s="81"/>
      <c r="K312" s="81"/>
    </row>
    <row r="313" spans="2:11" x14ac:dyDescent="0.25">
      <c r="B313" s="86" t="str">
        <f>IF(Nao_Pago*Tudo_Preenchido,Pagamento_Num,"")</f>
        <v/>
      </c>
      <c r="C313" s="72" t="str">
        <f>IF(Nao_Pago*Tudo_Preenchido,Data_Pagamento,"")</f>
        <v/>
      </c>
      <c r="D313" s="87" t="str">
        <f>IF(Nao_Pago*Tudo_Preenchido,Balanço_Inicial,"")</f>
        <v/>
      </c>
      <c r="E313" s="88" t="str">
        <f>IF(Nao_Pago*Tudo_Preenchido,Pagamento_Mensal,"")</f>
        <v/>
      </c>
      <c r="F313" s="88" t="str">
        <f>IF(Nao_Pago*Tudo_Preenchido,Principal,"")</f>
        <v/>
      </c>
      <c r="G313" s="88" t="str">
        <f>IF(Nao_Pago*Tudo_Preenchido,Juros,"")</f>
        <v/>
      </c>
      <c r="H313" s="89" t="str">
        <f>IF(Nao_Pago*Tudo_Preenchido,Balanço_Final,"")</f>
        <v/>
      </c>
      <c r="J313" s="81"/>
      <c r="K313" s="81"/>
    </row>
    <row r="314" spans="2:11" x14ac:dyDescent="0.25">
      <c r="B314" s="86" t="str">
        <f>IF(Nao_Pago*Tudo_Preenchido,Pagamento_Num,"")</f>
        <v/>
      </c>
      <c r="C314" s="72" t="str">
        <f>IF(Nao_Pago*Tudo_Preenchido,Data_Pagamento,"")</f>
        <v/>
      </c>
      <c r="D314" s="87" t="str">
        <f>IF(Nao_Pago*Tudo_Preenchido,Balanço_Inicial,"")</f>
        <v/>
      </c>
      <c r="E314" s="88" t="str">
        <f>IF(Nao_Pago*Tudo_Preenchido,Pagamento_Mensal,"")</f>
        <v/>
      </c>
      <c r="F314" s="88" t="str">
        <f>IF(Nao_Pago*Tudo_Preenchido,Principal,"")</f>
        <v/>
      </c>
      <c r="G314" s="88" t="str">
        <f>IF(Nao_Pago*Tudo_Preenchido,Juros,"")</f>
        <v/>
      </c>
      <c r="H314" s="89" t="str">
        <f>IF(Nao_Pago*Tudo_Preenchido,Balanço_Final,"")</f>
        <v/>
      </c>
      <c r="J314" s="81"/>
      <c r="K314" s="81"/>
    </row>
    <row r="315" spans="2:11" x14ac:dyDescent="0.25">
      <c r="B315" s="86" t="str">
        <f>IF(Nao_Pago*Tudo_Preenchido,Pagamento_Num,"")</f>
        <v/>
      </c>
      <c r="C315" s="72" t="str">
        <f>IF(Nao_Pago*Tudo_Preenchido,Data_Pagamento,"")</f>
        <v/>
      </c>
      <c r="D315" s="87" t="str">
        <f>IF(Nao_Pago*Tudo_Preenchido,Balanço_Inicial,"")</f>
        <v/>
      </c>
      <c r="E315" s="88" t="str">
        <f>IF(Nao_Pago*Tudo_Preenchido,Pagamento_Mensal,"")</f>
        <v/>
      </c>
      <c r="F315" s="88" t="str">
        <f>IF(Nao_Pago*Tudo_Preenchido,Principal,"")</f>
        <v/>
      </c>
      <c r="G315" s="88" t="str">
        <f>IF(Nao_Pago*Tudo_Preenchido,Juros,"")</f>
        <v/>
      </c>
      <c r="H315" s="89" t="str">
        <f>IF(Nao_Pago*Tudo_Preenchido,Balanço_Final,"")</f>
        <v/>
      </c>
      <c r="J315" s="81"/>
      <c r="K315" s="81"/>
    </row>
    <row r="316" spans="2:11" x14ac:dyDescent="0.25">
      <c r="B316" s="86" t="str">
        <f>IF(Nao_Pago*Tudo_Preenchido,Pagamento_Num,"")</f>
        <v/>
      </c>
      <c r="C316" s="72" t="str">
        <f>IF(Nao_Pago*Tudo_Preenchido,Data_Pagamento,"")</f>
        <v/>
      </c>
      <c r="D316" s="87" t="str">
        <f>IF(Nao_Pago*Tudo_Preenchido,Balanço_Inicial,"")</f>
        <v/>
      </c>
      <c r="E316" s="88" t="str">
        <f>IF(Nao_Pago*Tudo_Preenchido,Pagamento_Mensal,"")</f>
        <v/>
      </c>
      <c r="F316" s="88" t="str">
        <f>IF(Nao_Pago*Tudo_Preenchido,Principal,"")</f>
        <v/>
      </c>
      <c r="G316" s="88" t="str">
        <f>IF(Nao_Pago*Tudo_Preenchido,Juros,"")</f>
        <v/>
      </c>
      <c r="H316" s="89" t="str">
        <f>IF(Nao_Pago*Tudo_Preenchido,Balanço_Final,"")</f>
        <v/>
      </c>
      <c r="J316" s="81"/>
      <c r="K316" s="81"/>
    </row>
    <row r="317" spans="2:11" x14ac:dyDescent="0.25">
      <c r="B317" s="86" t="str">
        <f>IF(Nao_Pago*Tudo_Preenchido,Pagamento_Num,"")</f>
        <v/>
      </c>
      <c r="C317" s="72" t="str">
        <f>IF(Nao_Pago*Tudo_Preenchido,Data_Pagamento,"")</f>
        <v/>
      </c>
      <c r="D317" s="87" t="str">
        <f>IF(Nao_Pago*Tudo_Preenchido,Balanço_Inicial,"")</f>
        <v/>
      </c>
      <c r="E317" s="88" t="str">
        <f>IF(Nao_Pago*Tudo_Preenchido,Pagamento_Mensal,"")</f>
        <v/>
      </c>
      <c r="F317" s="88" t="str">
        <f>IF(Nao_Pago*Tudo_Preenchido,Principal,"")</f>
        <v/>
      </c>
      <c r="G317" s="88" t="str">
        <f>IF(Nao_Pago*Tudo_Preenchido,Juros,"")</f>
        <v/>
      </c>
      <c r="H317" s="89" t="str">
        <f>IF(Nao_Pago*Tudo_Preenchido,Balanço_Final,"")</f>
        <v/>
      </c>
      <c r="J317" s="81"/>
      <c r="K317" s="81"/>
    </row>
    <row r="318" spans="2:11" x14ac:dyDescent="0.25">
      <c r="B318" s="86" t="str">
        <f>IF(Nao_Pago*Tudo_Preenchido,Pagamento_Num,"")</f>
        <v/>
      </c>
      <c r="C318" s="72" t="str">
        <f>IF(Nao_Pago*Tudo_Preenchido,Data_Pagamento,"")</f>
        <v/>
      </c>
      <c r="D318" s="87" t="str">
        <f>IF(Nao_Pago*Tudo_Preenchido,Balanço_Inicial,"")</f>
        <v/>
      </c>
      <c r="E318" s="88" t="str">
        <f>IF(Nao_Pago*Tudo_Preenchido,Pagamento_Mensal,"")</f>
        <v/>
      </c>
      <c r="F318" s="88" t="str">
        <f>IF(Nao_Pago*Tudo_Preenchido,Principal,"")</f>
        <v/>
      </c>
      <c r="G318" s="88" t="str">
        <f>IF(Nao_Pago*Tudo_Preenchido,Juros,"")</f>
        <v/>
      </c>
      <c r="H318" s="89" t="str">
        <f>IF(Nao_Pago*Tudo_Preenchido,Balanço_Final,"")</f>
        <v/>
      </c>
      <c r="J318" s="81"/>
      <c r="K318" s="81"/>
    </row>
    <row r="319" spans="2:11" x14ac:dyDescent="0.25">
      <c r="B319" s="86" t="str">
        <f>IF(Nao_Pago*Tudo_Preenchido,Pagamento_Num,"")</f>
        <v/>
      </c>
      <c r="C319" s="72" t="str">
        <f>IF(Nao_Pago*Tudo_Preenchido,Data_Pagamento,"")</f>
        <v/>
      </c>
      <c r="D319" s="87" t="str">
        <f>IF(Nao_Pago*Tudo_Preenchido,Balanço_Inicial,"")</f>
        <v/>
      </c>
      <c r="E319" s="88" t="str">
        <f>IF(Nao_Pago*Tudo_Preenchido,Pagamento_Mensal,"")</f>
        <v/>
      </c>
      <c r="F319" s="88" t="str">
        <f>IF(Nao_Pago*Tudo_Preenchido,Principal,"")</f>
        <v/>
      </c>
      <c r="G319" s="88" t="str">
        <f>IF(Nao_Pago*Tudo_Preenchido,Juros,"")</f>
        <v/>
      </c>
      <c r="H319" s="89" t="str">
        <f>IF(Nao_Pago*Tudo_Preenchido,Balanço_Final,"")</f>
        <v/>
      </c>
      <c r="J319" s="81"/>
      <c r="K319" s="81"/>
    </row>
    <row r="320" spans="2:11" x14ac:dyDescent="0.25">
      <c r="B320" s="86" t="str">
        <f>IF(Nao_Pago*Tudo_Preenchido,Pagamento_Num,"")</f>
        <v/>
      </c>
      <c r="C320" s="72" t="str">
        <f>IF(Nao_Pago*Tudo_Preenchido,Data_Pagamento,"")</f>
        <v/>
      </c>
      <c r="D320" s="87" t="str">
        <f>IF(Nao_Pago*Tudo_Preenchido,Balanço_Inicial,"")</f>
        <v/>
      </c>
      <c r="E320" s="88" t="str">
        <f>IF(Nao_Pago*Tudo_Preenchido,Pagamento_Mensal,"")</f>
        <v/>
      </c>
      <c r="F320" s="88" t="str">
        <f>IF(Nao_Pago*Tudo_Preenchido,Principal,"")</f>
        <v/>
      </c>
      <c r="G320" s="88" t="str">
        <f>IF(Nao_Pago*Tudo_Preenchido,Juros,"")</f>
        <v/>
      </c>
      <c r="H320" s="89" t="str">
        <f>IF(Nao_Pago*Tudo_Preenchido,Balanço_Final,"")</f>
        <v/>
      </c>
      <c r="J320" s="81"/>
      <c r="K320" s="81"/>
    </row>
    <row r="321" spans="2:11" x14ac:dyDescent="0.25">
      <c r="B321" s="86" t="str">
        <f>IF(Nao_Pago*Tudo_Preenchido,Pagamento_Num,"")</f>
        <v/>
      </c>
      <c r="C321" s="72" t="str">
        <f>IF(Nao_Pago*Tudo_Preenchido,Data_Pagamento,"")</f>
        <v/>
      </c>
      <c r="D321" s="87" t="str">
        <f>IF(Nao_Pago*Tudo_Preenchido,Balanço_Inicial,"")</f>
        <v/>
      </c>
      <c r="E321" s="88" t="str">
        <f>IF(Nao_Pago*Tudo_Preenchido,Pagamento_Mensal,"")</f>
        <v/>
      </c>
      <c r="F321" s="88" t="str">
        <f>IF(Nao_Pago*Tudo_Preenchido,Principal,"")</f>
        <v/>
      </c>
      <c r="G321" s="88" t="str">
        <f>IF(Nao_Pago*Tudo_Preenchido,Juros,"")</f>
        <v/>
      </c>
      <c r="H321" s="89" t="str">
        <f>IF(Nao_Pago*Tudo_Preenchido,Balanço_Final,"")</f>
        <v/>
      </c>
      <c r="J321" s="81"/>
      <c r="K321" s="81"/>
    </row>
    <row r="322" spans="2:11" x14ac:dyDescent="0.25">
      <c r="B322" s="86" t="str">
        <f>IF(Nao_Pago*Tudo_Preenchido,Pagamento_Num,"")</f>
        <v/>
      </c>
      <c r="C322" s="72" t="str">
        <f>IF(Nao_Pago*Tudo_Preenchido,Data_Pagamento,"")</f>
        <v/>
      </c>
      <c r="D322" s="87" t="str">
        <f>IF(Nao_Pago*Tudo_Preenchido,Balanço_Inicial,"")</f>
        <v/>
      </c>
      <c r="E322" s="88" t="str">
        <f>IF(Nao_Pago*Tudo_Preenchido,Pagamento_Mensal,"")</f>
        <v/>
      </c>
      <c r="F322" s="88" t="str">
        <f>IF(Nao_Pago*Tudo_Preenchido,Principal,"")</f>
        <v/>
      </c>
      <c r="G322" s="88" t="str">
        <f>IF(Nao_Pago*Tudo_Preenchido,Juros,"")</f>
        <v/>
      </c>
      <c r="H322" s="89" t="str">
        <f>IF(Nao_Pago*Tudo_Preenchido,Balanço_Final,"")</f>
        <v/>
      </c>
      <c r="J322" s="81"/>
      <c r="K322" s="81"/>
    </row>
    <row r="323" spans="2:11" x14ac:dyDescent="0.25">
      <c r="B323" s="86" t="str">
        <f>IF(Nao_Pago*Tudo_Preenchido,Pagamento_Num,"")</f>
        <v/>
      </c>
      <c r="C323" s="72" t="str">
        <f>IF(Nao_Pago*Tudo_Preenchido,Data_Pagamento,"")</f>
        <v/>
      </c>
      <c r="D323" s="87" t="str">
        <f>IF(Nao_Pago*Tudo_Preenchido,Balanço_Inicial,"")</f>
        <v/>
      </c>
      <c r="E323" s="88" t="str">
        <f>IF(Nao_Pago*Tudo_Preenchido,Pagamento_Mensal,"")</f>
        <v/>
      </c>
      <c r="F323" s="88" t="str">
        <f>IF(Nao_Pago*Tudo_Preenchido,Principal,"")</f>
        <v/>
      </c>
      <c r="G323" s="88" t="str">
        <f>IF(Nao_Pago*Tudo_Preenchido,Juros,"")</f>
        <v/>
      </c>
      <c r="H323" s="89" t="str">
        <f>IF(Nao_Pago*Tudo_Preenchido,Balanço_Final,"")</f>
        <v/>
      </c>
      <c r="J323" s="81"/>
      <c r="K323" s="81"/>
    </row>
    <row r="324" spans="2:11" x14ac:dyDescent="0.25">
      <c r="B324" s="86" t="str">
        <f>IF(Nao_Pago*Tudo_Preenchido,Pagamento_Num,"")</f>
        <v/>
      </c>
      <c r="C324" s="72" t="str">
        <f>IF(Nao_Pago*Tudo_Preenchido,Data_Pagamento,"")</f>
        <v/>
      </c>
      <c r="D324" s="87" t="str">
        <f>IF(Nao_Pago*Tudo_Preenchido,Balanço_Inicial,"")</f>
        <v/>
      </c>
      <c r="E324" s="88" t="str">
        <f>IF(Nao_Pago*Tudo_Preenchido,Pagamento_Mensal,"")</f>
        <v/>
      </c>
      <c r="F324" s="88" t="str">
        <f>IF(Nao_Pago*Tudo_Preenchido,Principal,"")</f>
        <v/>
      </c>
      <c r="G324" s="88" t="str">
        <f>IF(Nao_Pago*Tudo_Preenchido,Juros,"")</f>
        <v/>
      </c>
      <c r="H324" s="89" t="str">
        <f>IF(Nao_Pago*Tudo_Preenchido,Balanço_Final,"")</f>
        <v/>
      </c>
      <c r="J324" s="81"/>
      <c r="K324" s="81"/>
    </row>
    <row r="325" spans="2:11" x14ac:dyDescent="0.25">
      <c r="B325" s="86" t="str">
        <f>IF(Nao_Pago*Tudo_Preenchido,Pagamento_Num,"")</f>
        <v/>
      </c>
      <c r="C325" s="72" t="str">
        <f>IF(Nao_Pago*Tudo_Preenchido,Data_Pagamento,"")</f>
        <v/>
      </c>
      <c r="D325" s="87" t="str">
        <f>IF(Nao_Pago*Tudo_Preenchido,Balanço_Inicial,"")</f>
        <v/>
      </c>
      <c r="E325" s="88" t="str">
        <f>IF(Nao_Pago*Tudo_Preenchido,Pagamento_Mensal,"")</f>
        <v/>
      </c>
      <c r="F325" s="88" t="str">
        <f>IF(Nao_Pago*Tudo_Preenchido,Principal,"")</f>
        <v/>
      </c>
      <c r="G325" s="88" t="str">
        <f>IF(Nao_Pago*Tudo_Preenchido,Juros,"")</f>
        <v/>
      </c>
      <c r="H325" s="89" t="str">
        <f>IF(Nao_Pago*Tudo_Preenchido,Balanço_Final,"")</f>
        <v/>
      </c>
      <c r="J325" s="81"/>
      <c r="K325" s="81"/>
    </row>
    <row r="326" spans="2:11" x14ac:dyDescent="0.25">
      <c r="B326" s="86" t="str">
        <f>IF(Nao_Pago*Tudo_Preenchido,Pagamento_Num,"")</f>
        <v/>
      </c>
      <c r="C326" s="72" t="str">
        <f>IF(Nao_Pago*Tudo_Preenchido,Data_Pagamento,"")</f>
        <v/>
      </c>
      <c r="D326" s="87" t="str">
        <f>IF(Nao_Pago*Tudo_Preenchido,Balanço_Inicial,"")</f>
        <v/>
      </c>
      <c r="E326" s="88" t="str">
        <f>IF(Nao_Pago*Tudo_Preenchido,Pagamento_Mensal,"")</f>
        <v/>
      </c>
      <c r="F326" s="88" t="str">
        <f>IF(Nao_Pago*Tudo_Preenchido,Principal,"")</f>
        <v/>
      </c>
      <c r="G326" s="88" t="str">
        <f>IF(Nao_Pago*Tudo_Preenchido,Juros,"")</f>
        <v/>
      </c>
      <c r="H326" s="89" t="str">
        <f>IF(Nao_Pago*Tudo_Preenchido,Balanço_Final,"")</f>
        <v/>
      </c>
      <c r="J326" s="81"/>
      <c r="K326" s="81"/>
    </row>
    <row r="327" spans="2:11" x14ac:dyDescent="0.25">
      <c r="B327" s="86" t="str">
        <f>IF(Nao_Pago*Tudo_Preenchido,Pagamento_Num,"")</f>
        <v/>
      </c>
      <c r="C327" s="72" t="str">
        <f>IF(Nao_Pago*Tudo_Preenchido,Data_Pagamento,"")</f>
        <v/>
      </c>
      <c r="D327" s="87" t="str">
        <f>IF(Nao_Pago*Tudo_Preenchido,Balanço_Inicial,"")</f>
        <v/>
      </c>
      <c r="E327" s="88" t="str">
        <f>IF(Nao_Pago*Tudo_Preenchido,Pagamento_Mensal,"")</f>
        <v/>
      </c>
      <c r="F327" s="88" t="str">
        <f>IF(Nao_Pago*Tudo_Preenchido,Principal,"")</f>
        <v/>
      </c>
      <c r="G327" s="88" t="str">
        <f>IF(Nao_Pago*Tudo_Preenchido,Juros,"")</f>
        <v/>
      </c>
      <c r="H327" s="89" t="str">
        <f>IF(Nao_Pago*Tudo_Preenchido,Balanço_Final,"")</f>
        <v/>
      </c>
      <c r="J327" s="81"/>
      <c r="K327" s="81"/>
    </row>
    <row r="328" spans="2:11" x14ac:dyDescent="0.25">
      <c r="B328" s="86" t="str">
        <f>IF(Nao_Pago*Tudo_Preenchido,Pagamento_Num,"")</f>
        <v/>
      </c>
      <c r="C328" s="72" t="str">
        <f>IF(Nao_Pago*Tudo_Preenchido,Data_Pagamento,"")</f>
        <v/>
      </c>
      <c r="D328" s="87" t="str">
        <f>IF(Nao_Pago*Tudo_Preenchido,Balanço_Inicial,"")</f>
        <v/>
      </c>
      <c r="E328" s="88" t="str">
        <f>IF(Nao_Pago*Tudo_Preenchido,Pagamento_Mensal,"")</f>
        <v/>
      </c>
      <c r="F328" s="88" t="str">
        <f>IF(Nao_Pago*Tudo_Preenchido,Principal,"")</f>
        <v/>
      </c>
      <c r="G328" s="88" t="str">
        <f>IF(Nao_Pago*Tudo_Preenchido,Juros,"")</f>
        <v/>
      </c>
      <c r="H328" s="89" t="str">
        <f>IF(Nao_Pago*Tudo_Preenchido,Balanço_Final,"")</f>
        <v/>
      </c>
      <c r="J328" s="81"/>
      <c r="K328" s="81"/>
    </row>
    <row r="329" spans="2:11" x14ac:dyDescent="0.25">
      <c r="B329" s="86" t="str">
        <f>IF(Nao_Pago*Tudo_Preenchido,Pagamento_Num,"")</f>
        <v/>
      </c>
      <c r="C329" s="72" t="str">
        <f>IF(Nao_Pago*Tudo_Preenchido,Data_Pagamento,"")</f>
        <v/>
      </c>
      <c r="D329" s="87" t="str">
        <f>IF(Nao_Pago*Tudo_Preenchido,Balanço_Inicial,"")</f>
        <v/>
      </c>
      <c r="E329" s="88" t="str">
        <f>IF(Nao_Pago*Tudo_Preenchido,Pagamento_Mensal,"")</f>
        <v/>
      </c>
      <c r="F329" s="88" t="str">
        <f>IF(Nao_Pago*Tudo_Preenchido,Principal,"")</f>
        <v/>
      </c>
      <c r="G329" s="88" t="str">
        <f>IF(Nao_Pago*Tudo_Preenchido,Juros,"")</f>
        <v/>
      </c>
      <c r="H329" s="89" t="str">
        <f>IF(Nao_Pago*Tudo_Preenchido,Balanço_Final,"")</f>
        <v/>
      </c>
      <c r="J329" s="81"/>
      <c r="K329" s="81"/>
    </row>
    <row r="330" spans="2:11" x14ac:dyDescent="0.25">
      <c r="B330" s="86" t="str">
        <f>IF(Nao_Pago*Tudo_Preenchido,Pagamento_Num,"")</f>
        <v/>
      </c>
      <c r="C330" s="72" t="str">
        <f>IF(Nao_Pago*Tudo_Preenchido,Data_Pagamento,"")</f>
        <v/>
      </c>
      <c r="D330" s="87" t="str">
        <f>IF(Nao_Pago*Tudo_Preenchido,Balanço_Inicial,"")</f>
        <v/>
      </c>
      <c r="E330" s="88" t="str">
        <f>IF(Nao_Pago*Tudo_Preenchido,Pagamento_Mensal,"")</f>
        <v/>
      </c>
      <c r="F330" s="88" t="str">
        <f>IF(Nao_Pago*Tudo_Preenchido,Principal,"")</f>
        <v/>
      </c>
      <c r="G330" s="88" t="str">
        <f>IF(Nao_Pago*Tudo_Preenchido,Juros,"")</f>
        <v/>
      </c>
      <c r="H330" s="89" t="str">
        <f>IF(Nao_Pago*Tudo_Preenchido,Balanço_Final,"")</f>
        <v/>
      </c>
      <c r="J330" s="81"/>
      <c r="K330" s="81"/>
    </row>
    <row r="331" spans="2:11" x14ac:dyDescent="0.25">
      <c r="B331" s="86" t="str">
        <f>IF(Nao_Pago*Tudo_Preenchido,Pagamento_Num,"")</f>
        <v/>
      </c>
      <c r="C331" s="72" t="str">
        <f>IF(Nao_Pago*Tudo_Preenchido,Data_Pagamento,"")</f>
        <v/>
      </c>
      <c r="D331" s="87" t="str">
        <f>IF(Nao_Pago*Tudo_Preenchido,Balanço_Inicial,"")</f>
        <v/>
      </c>
      <c r="E331" s="88" t="str">
        <f>IF(Nao_Pago*Tudo_Preenchido,Pagamento_Mensal,"")</f>
        <v/>
      </c>
      <c r="F331" s="88" t="str">
        <f>IF(Nao_Pago*Tudo_Preenchido,Principal,"")</f>
        <v/>
      </c>
      <c r="G331" s="88" t="str">
        <f>IF(Nao_Pago*Tudo_Preenchido,Juros,"")</f>
        <v/>
      </c>
      <c r="H331" s="89" t="str">
        <f>IF(Nao_Pago*Tudo_Preenchido,Balanço_Final,"")</f>
        <v/>
      </c>
      <c r="J331" s="81"/>
      <c r="K331" s="81"/>
    </row>
    <row r="332" spans="2:11" x14ac:dyDescent="0.25">
      <c r="B332" s="86" t="str">
        <f>IF(Nao_Pago*Tudo_Preenchido,Pagamento_Num,"")</f>
        <v/>
      </c>
      <c r="C332" s="72" t="str">
        <f>IF(Nao_Pago*Tudo_Preenchido,Data_Pagamento,"")</f>
        <v/>
      </c>
      <c r="D332" s="87" t="str">
        <f>IF(Nao_Pago*Tudo_Preenchido,Balanço_Inicial,"")</f>
        <v/>
      </c>
      <c r="E332" s="88" t="str">
        <f>IF(Nao_Pago*Tudo_Preenchido,Pagamento_Mensal,"")</f>
        <v/>
      </c>
      <c r="F332" s="88" t="str">
        <f>IF(Nao_Pago*Tudo_Preenchido,Principal,"")</f>
        <v/>
      </c>
      <c r="G332" s="88" t="str">
        <f>IF(Nao_Pago*Tudo_Preenchido,Juros,"")</f>
        <v/>
      </c>
      <c r="H332" s="89" t="str">
        <f>IF(Nao_Pago*Tudo_Preenchido,Balanço_Final,"")</f>
        <v/>
      </c>
      <c r="J332" s="81"/>
      <c r="K332" s="81"/>
    </row>
    <row r="333" spans="2:11" x14ac:dyDescent="0.25">
      <c r="B333" s="86" t="str">
        <f>IF(Nao_Pago*Tudo_Preenchido,Pagamento_Num,"")</f>
        <v/>
      </c>
      <c r="C333" s="72" t="str">
        <f>IF(Nao_Pago*Tudo_Preenchido,Data_Pagamento,"")</f>
        <v/>
      </c>
      <c r="D333" s="87" t="str">
        <f>IF(Nao_Pago*Tudo_Preenchido,Balanço_Inicial,"")</f>
        <v/>
      </c>
      <c r="E333" s="88" t="str">
        <f>IF(Nao_Pago*Tudo_Preenchido,Pagamento_Mensal,"")</f>
        <v/>
      </c>
      <c r="F333" s="88" t="str">
        <f>IF(Nao_Pago*Tudo_Preenchido,Principal,"")</f>
        <v/>
      </c>
      <c r="G333" s="88" t="str">
        <f>IF(Nao_Pago*Tudo_Preenchido,Juros,"")</f>
        <v/>
      </c>
      <c r="H333" s="89" t="str">
        <f>IF(Nao_Pago*Tudo_Preenchido,Balanço_Final,"")</f>
        <v/>
      </c>
      <c r="J333" s="81"/>
      <c r="K333" s="81"/>
    </row>
    <row r="334" spans="2:11" x14ac:dyDescent="0.25">
      <c r="B334" s="86" t="str">
        <f>IF(Nao_Pago*Tudo_Preenchido,Pagamento_Num,"")</f>
        <v/>
      </c>
      <c r="C334" s="72" t="str">
        <f>IF(Nao_Pago*Tudo_Preenchido,Data_Pagamento,"")</f>
        <v/>
      </c>
      <c r="D334" s="87" t="str">
        <f>IF(Nao_Pago*Tudo_Preenchido,Balanço_Inicial,"")</f>
        <v/>
      </c>
      <c r="E334" s="88" t="str">
        <f>IF(Nao_Pago*Tudo_Preenchido,Pagamento_Mensal,"")</f>
        <v/>
      </c>
      <c r="F334" s="88" t="str">
        <f>IF(Nao_Pago*Tudo_Preenchido,Principal,"")</f>
        <v/>
      </c>
      <c r="G334" s="88" t="str">
        <f>IF(Nao_Pago*Tudo_Preenchido,Juros,"")</f>
        <v/>
      </c>
      <c r="H334" s="89" t="str">
        <f>IF(Nao_Pago*Tudo_Preenchido,Balanço_Final,"")</f>
        <v/>
      </c>
      <c r="J334" s="81"/>
      <c r="K334" s="81"/>
    </row>
    <row r="335" spans="2:11" x14ac:dyDescent="0.25">
      <c r="B335" s="86" t="str">
        <f>IF(Nao_Pago*Tudo_Preenchido,Pagamento_Num,"")</f>
        <v/>
      </c>
      <c r="C335" s="72" t="str">
        <f>IF(Nao_Pago*Tudo_Preenchido,Data_Pagamento,"")</f>
        <v/>
      </c>
      <c r="D335" s="87" t="str">
        <f>IF(Nao_Pago*Tudo_Preenchido,Balanço_Inicial,"")</f>
        <v/>
      </c>
      <c r="E335" s="88" t="str">
        <f>IF(Nao_Pago*Tudo_Preenchido,Pagamento_Mensal,"")</f>
        <v/>
      </c>
      <c r="F335" s="88" t="str">
        <f>IF(Nao_Pago*Tudo_Preenchido,Principal,"")</f>
        <v/>
      </c>
      <c r="G335" s="88" t="str">
        <f>IF(Nao_Pago*Tudo_Preenchido,Juros,"")</f>
        <v/>
      </c>
      <c r="H335" s="89" t="str">
        <f>IF(Nao_Pago*Tudo_Preenchido,Balanço_Final,"")</f>
        <v/>
      </c>
      <c r="J335" s="81"/>
      <c r="K335" s="81"/>
    </row>
    <row r="336" spans="2:11" x14ac:dyDescent="0.25">
      <c r="B336" s="86" t="str">
        <f>IF(Nao_Pago*Tudo_Preenchido,Pagamento_Num,"")</f>
        <v/>
      </c>
      <c r="C336" s="72" t="str">
        <f>IF(Nao_Pago*Tudo_Preenchido,Data_Pagamento,"")</f>
        <v/>
      </c>
      <c r="D336" s="87" t="str">
        <f>IF(Nao_Pago*Tudo_Preenchido,Balanço_Inicial,"")</f>
        <v/>
      </c>
      <c r="E336" s="88" t="str">
        <f>IF(Nao_Pago*Tudo_Preenchido,Pagamento_Mensal,"")</f>
        <v/>
      </c>
      <c r="F336" s="88" t="str">
        <f>IF(Nao_Pago*Tudo_Preenchido,Principal,"")</f>
        <v/>
      </c>
      <c r="G336" s="88" t="str">
        <f>IF(Nao_Pago*Tudo_Preenchido,Juros,"")</f>
        <v/>
      </c>
      <c r="H336" s="89" t="str">
        <f>IF(Nao_Pago*Tudo_Preenchido,Balanço_Final,"")</f>
        <v/>
      </c>
      <c r="J336" s="81"/>
      <c r="K336" s="81"/>
    </row>
    <row r="337" spans="2:11" x14ac:dyDescent="0.25">
      <c r="B337" s="86" t="str">
        <f>IF(Nao_Pago*Tudo_Preenchido,Pagamento_Num,"")</f>
        <v/>
      </c>
      <c r="C337" s="72" t="str">
        <f>IF(Nao_Pago*Tudo_Preenchido,Data_Pagamento,"")</f>
        <v/>
      </c>
      <c r="D337" s="87" t="str">
        <f>IF(Nao_Pago*Tudo_Preenchido,Balanço_Inicial,"")</f>
        <v/>
      </c>
      <c r="E337" s="88" t="str">
        <f>IF(Nao_Pago*Tudo_Preenchido,Pagamento_Mensal,"")</f>
        <v/>
      </c>
      <c r="F337" s="88" t="str">
        <f>IF(Nao_Pago*Tudo_Preenchido,Principal,"")</f>
        <v/>
      </c>
      <c r="G337" s="88" t="str">
        <f>IF(Nao_Pago*Tudo_Preenchido,Juros,"")</f>
        <v/>
      </c>
      <c r="H337" s="89" t="str">
        <f>IF(Nao_Pago*Tudo_Preenchido,Balanço_Final,"")</f>
        <v/>
      </c>
      <c r="J337" s="81"/>
      <c r="K337" s="81"/>
    </row>
    <row r="338" spans="2:11" x14ac:dyDescent="0.25">
      <c r="B338" s="86" t="str">
        <f>IF(Nao_Pago*Tudo_Preenchido,Pagamento_Num,"")</f>
        <v/>
      </c>
      <c r="C338" s="72" t="str">
        <f>IF(Nao_Pago*Tudo_Preenchido,Data_Pagamento,"")</f>
        <v/>
      </c>
      <c r="D338" s="87" t="str">
        <f>IF(Nao_Pago*Tudo_Preenchido,Balanço_Inicial,"")</f>
        <v/>
      </c>
      <c r="E338" s="88" t="str">
        <f>IF(Nao_Pago*Tudo_Preenchido,Pagamento_Mensal,"")</f>
        <v/>
      </c>
      <c r="F338" s="88" t="str">
        <f>IF(Nao_Pago*Tudo_Preenchido,Principal,"")</f>
        <v/>
      </c>
      <c r="G338" s="88" t="str">
        <f>IF(Nao_Pago*Tudo_Preenchido,Juros,"")</f>
        <v/>
      </c>
      <c r="H338" s="89" t="str">
        <f>IF(Nao_Pago*Tudo_Preenchido,Balanço_Final,"")</f>
        <v/>
      </c>
      <c r="J338" s="81"/>
      <c r="K338" s="81"/>
    </row>
    <row r="339" spans="2:11" x14ac:dyDescent="0.25">
      <c r="B339" s="86" t="str">
        <f>IF(Nao_Pago*Tudo_Preenchido,Pagamento_Num,"")</f>
        <v/>
      </c>
      <c r="C339" s="72" t="str">
        <f>IF(Nao_Pago*Tudo_Preenchido,Data_Pagamento,"")</f>
        <v/>
      </c>
      <c r="D339" s="87" t="str">
        <f>IF(Nao_Pago*Tudo_Preenchido,Balanço_Inicial,"")</f>
        <v/>
      </c>
      <c r="E339" s="88" t="str">
        <f>IF(Nao_Pago*Tudo_Preenchido,Pagamento_Mensal,"")</f>
        <v/>
      </c>
      <c r="F339" s="88" t="str">
        <f>IF(Nao_Pago*Tudo_Preenchido,Principal,"")</f>
        <v/>
      </c>
      <c r="G339" s="88" t="str">
        <f>IF(Nao_Pago*Tudo_Preenchido,Juros,"")</f>
        <v/>
      </c>
      <c r="H339" s="89" t="str">
        <f>IF(Nao_Pago*Tudo_Preenchido,Balanço_Final,"")</f>
        <v/>
      </c>
      <c r="J339" s="81"/>
      <c r="K339" s="81"/>
    </row>
    <row r="340" spans="2:11" x14ac:dyDescent="0.25">
      <c r="B340" s="86" t="str">
        <f>IF(Nao_Pago*Tudo_Preenchido,Pagamento_Num,"")</f>
        <v/>
      </c>
      <c r="C340" s="72" t="str">
        <f>IF(Nao_Pago*Tudo_Preenchido,Data_Pagamento,"")</f>
        <v/>
      </c>
      <c r="D340" s="87" t="str">
        <f>IF(Nao_Pago*Tudo_Preenchido,Balanço_Inicial,"")</f>
        <v/>
      </c>
      <c r="E340" s="88" t="str">
        <f>IF(Nao_Pago*Tudo_Preenchido,Pagamento_Mensal,"")</f>
        <v/>
      </c>
      <c r="F340" s="88" t="str">
        <f>IF(Nao_Pago*Tudo_Preenchido,Principal,"")</f>
        <v/>
      </c>
      <c r="G340" s="88" t="str">
        <f>IF(Nao_Pago*Tudo_Preenchido,Juros,"")</f>
        <v/>
      </c>
      <c r="H340" s="89" t="str">
        <f>IF(Nao_Pago*Tudo_Preenchido,Balanço_Final,"")</f>
        <v/>
      </c>
      <c r="J340" s="81"/>
      <c r="K340" s="81"/>
    </row>
    <row r="341" spans="2:11" x14ac:dyDescent="0.25">
      <c r="B341" s="86" t="str">
        <f>IF(Nao_Pago*Tudo_Preenchido,Pagamento_Num,"")</f>
        <v/>
      </c>
      <c r="C341" s="72" t="str">
        <f>IF(Nao_Pago*Tudo_Preenchido,Data_Pagamento,"")</f>
        <v/>
      </c>
      <c r="D341" s="87" t="str">
        <f>IF(Nao_Pago*Tudo_Preenchido,Balanço_Inicial,"")</f>
        <v/>
      </c>
      <c r="E341" s="88" t="str">
        <f>IF(Nao_Pago*Tudo_Preenchido,Pagamento_Mensal,"")</f>
        <v/>
      </c>
      <c r="F341" s="88" t="str">
        <f>IF(Nao_Pago*Tudo_Preenchido,Principal,"")</f>
        <v/>
      </c>
      <c r="G341" s="88" t="str">
        <f>IF(Nao_Pago*Tudo_Preenchido,Juros,"")</f>
        <v/>
      </c>
      <c r="H341" s="89" t="str">
        <f>IF(Nao_Pago*Tudo_Preenchido,Balanço_Final,"")</f>
        <v/>
      </c>
      <c r="J341" s="81"/>
      <c r="K341" s="81"/>
    </row>
    <row r="342" spans="2:11" x14ac:dyDescent="0.25">
      <c r="B342" s="86" t="str">
        <f>IF(Nao_Pago*Tudo_Preenchido,Pagamento_Num,"")</f>
        <v/>
      </c>
      <c r="C342" s="72" t="str">
        <f>IF(Nao_Pago*Tudo_Preenchido,Data_Pagamento,"")</f>
        <v/>
      </c>
      <c r="D342" s="87" t="str">
        <f>IF(Nao_Pago*Tudo_Preenchido,Balanço_Inicial,"")</f>
        <v/>
      </c>
      <c r="E342" s="88" t="str">
        <f>IF(Nao_Pago*Tudo_Preenchido,Pagamento_Mensal,"")</f>
        <v/>
      </c>
      <c r="F342" s="88" t="str">
        <f>IF(Nao_Pago*Tudo_Preenchido,Principal,"")</f>
        <v/>
      </c>
      <c r="G342" s="88" t="str">
        <f>IF(Nao_Pago*Tudo_Preenchido,Juros,"")</f>
        <v/>
      </c>
      <c r="H342" s="89" t="str">
        <f>IF(Nao_Pago*Tudo_Preenchido,Balanço_Final,"")</f>
        <v/>
      </c>
      <c r="J342" s="81"/>
      <c r="K342" s="81"/>
    </row>
    <row r="343" spans="2:11" x14ac:dyDescent="0.25">
      <c r="B343" s="86" t="str">
        <f>IF(Nao_Pago*Tudo_Preenchido,Pagamento_Num,"")</f>
        <v/>
      </c>
      <c r="C343" s="72" t="str">
        <f>IF(Nao_Pago*Tudo_Preenchido,Data_Pagamento,"")</f>
        <v/>
      </c>
      <c r="D343" s="87" t="str">
        <f>IF(Nao_Pago*Tudo_Preenchido,Balanço_Inicial,"")</f>
        <v/>
      </c>
      <c r="E343" s="88" t="str">
        <f>IF(Nao_Pago*Tudo_Preenchido,Pagamento_Mensal,"")</f>
        <v/>
      </c>
      <c r="F343" s="88" t="str">
        <f>IF(Nao_Pago*Tudo_Preenchido,Principal,"")</f>
        <v/>
      </c>
      <c r="G343" s="88" t="str">
        <f>IF(Nao_Pago*Tudo_Preenchido,Juros,"")</f>
        <v/>
      </c>
      <c r="H343" s="89" t="str">
        <f>IF(Nao_Pago*Tudo_Preenchido,Balanço_Final,"")</f>
        <v/>
      </c>
      <c r="J343" s="81"/>
      <c r="K343" s="81"/>
    </row>
    <row r="344" spans="2:11" x14ac:dyDescent="0.25">
      <c r="B344" s="86" t="str">
        <f>IF(Nao_Pago*Tudo_Preenchido,Pagamento_Num,"")</f>
        <v/>
      </c>
      <c r="C344" s="72" t="str">
        <f>IF(Nao_Pago*Tudo_Preenchido,Data_Pagamento,"")</f>
        <v/>
      </c>
      <c r="D344" s="87" t="str">
        <f>IF(Nao_Pago*Tudo_Preenchido,Balanço_Inicial,"")</f>
        <v/>
      </c>
      <c r="E344" s="88" t="str">
        <f>IF(Nao_Pago*Tudo_Preenchido,Pagamento_Mensal,"")</f>
        <v/>
      </c>
      <c r="F344" s="88" t="str">
        <f>IF(Nao_Pago*Tudo_Preenchido,Principal,"")</f>
        <v/>
      </c>
      <c r="G344" s="88" t="str">
        <f>IF(Nao_Pago*Tudo_Preenchido,Juros,"")</f>
        <v/>
      </c>
      <c r="H344" s="89" t="str">
        <f>IF(Nao_Pago*Tudo_Preenchido,Balanço_Final,"")</f>
        <v/>
      </c>
      <c r="J344" s="81"/>
      <c r="K344" s="81"/>
    </row>
    <row r="345" spans="2:11" x14ac:dyDescent="0.25">
      <c r="B345" s="86" t="str">
        <f>IF(Nao_Pago*Tudo_Preenchido,Pagamento_Num,"")</f>
        <v/>
      </c>
      <c r="C345" s="72" t="str">
        <f>IF(Nao_Pago*Tudo_Preenchido,Data_Pagamento,"")</f>
        <v/>
      </c>
      <c r="D345" s="87" t="str">
        <f>IF(Nao_Pago*Tudo_Preenchido,Balanço_Inicial,"")</f>
        <v/>
      </c>
      <c r="E345" s="88" t="str">
        <f>IF(Nao_Pago*Tudo_Preenchido,Pagamento_Mensal,"")</f>
        <v/>
      </c>
      <c r="F345" s="88" t="str">
        <f>IF(Nao_Pago*Tudo_Preenchido,Principal,"")</f>
        <v/>
      </c>
      <c r="G345" s="88" t="str">
        <f>IF(Nao_Pago*Tudo_Preenchido,Juros,"")</f>
        <v/>
      </c>
      <c r="H345" s="89" t="str">
        <f>IF(Nao_Pago*Tudo_Preenchido,Balanço_Final,"")</f>
        <v/>
      </c>
      <c r="J345" s="81"/>
      <c r="K345" s="81"/>
    </row>
    <row r="346" spans="2:11" x14ac:dyDescent="0.25">
      <c r="B346" s="86" t="str">
        <f>IF(Nao_Pago*Tudo_Preenchido,Pagamento_Num,"")</f>
        <v/>
      </c>
      <c r="C346" s="72" t="str">
        <f>IF(Nao_Pago*Tudo_Preenchido,Data_Pagamento,"")</f>
        <v/>
      </c>
      <c r="D346" s="87" t="str">
        <f>IF(Nao_Pago*Tudo_Preenchido,Balanço_Inicial,"")</f>
        <v/>
      </c>
      <c r="E346" s="88" t="str">
        <f>IF(Nao_Pago*Tudo_Preenchido,Pagamento_Mensal,"")</f>
        <v/>
      </c>
      <c r="F346" s="88" t="str">
        <f>IF(Nao_Pago*Tudo_Preenchido,Principal,"")</f>
        <v/>
      </c>
      <c r="G346" s="88" t="str">
        <f>IF(Nao_Pago*Tudo_Preenchido,Juros,"")</f>
        <v/>
      </c>
      <c r="H346" s="89" t="str">
        <f>IF(Nao_Pago*Tudo_Preenchido,Balanço_Final,"")</f>
        <v/>
      </c>
      <c r="J346" s="81"/>
      <c r="K346" s="81"/>
    </row>
    <row r="347" spans="2:11" x14ac:dyDescent="0.25">
      <c r="B347" s="86" t="str">
        <f>IF(Nao_Pago*Tudo_Preenchido,Pagamento_Num,"")</f>
        <v/>
      </c>
      <c r="C347" s="72" t="str">
        <f>IF(Nao_Pago*Tudo_Preenchido,Data_Pagamento,"")</f>
        <v/>
      </c>
      <c r="D347" s="87" t="str">
        <f>IF(Nao_Pago*Tudo_Preenchido,Balanço_Inicial,"")</f>
        <v/>
      </c>
      <c r="E347" s="88" t="str">
        <f>IF(Nao_Pago*Tudo_Preenchido,Pagamento_Mensal,"")</f>
        <v/>
      </c>
      <c r="F347" s="88" t="str">
        <f>IF(Nao_Pago*Tudo_Preenchido,Principal,"")</f>
        <v/>
      </c>
      <c r="G347" s="88" t="str">
        <f>IF(Nao_Pago*Tudo_Preenchido,Juros,"")</f>
        <v/>
      </c>
      <c r="H347" s="89" t="str">
        <f>IF(Nao_Pago*Tudo_Preenchido,Balanço_Final,"")</f>
        <v/>
      </c>
      <c r="J347" s="81"/>
      <c r="K347" s="81"/>
    </row>
    <row r="348" spans="2:11" x14ac:dyDescent="0.25">
      <c r="B348" s="86" t="str">
        <f>IF(Nao_Pago*Tudo_Preenchido,Pagamento_Num,"")</f>
        <v/>
      </c>
      <c r="C348" s="72" t="str">
        <f>IF(Nao_Pago*Tudo_Preenchido,Data_Pagamento,"")</f>
        <v/>
      </c>
      <c r="D348" s="87" t="str">
        <f>IF(Nao_Pago*Tudo_Preenchido,Balanço_Inicial,"")</f>
        <v/>
      </c>
      <c r="E348" s="88" t="str">
        <f>IF(Nao_Pago*Tudo_Preenchido,Pagamento_Mensal,"")</f>
        <v/>
      </c>
      <c r="F348" s="88" t="str">
        <f>IF(Nao_Pago*Tudo_Preenchido,Principal,"")</f>
        <v/>
      </c>
      <c r="G348" s="88" t="str">
        <f>IF(Nao_Pago*Tudo_Preenchido,Juros,"")</f>
        <v/>
      </c>
      <c r="H348" s="89" t="str">
        <f>IF(Nao_Pago*Tudo_Preenchido,Balanço_Final,"")</f>
        <v/>
      </c>
      <c r="J348" s="81"/>
      <c r="K348" s="81"/>
    </row>
    <row r="349" spans="2:11" x14ac:dyDescent="0.25">
      <c r="B349" s="86" t="str">
        <f>IF(Nao_Pago*Tudo_Preenchido,Pagamento_Num,"")</f>
        <v/>
      </c>
      <c r="C349" s="72" t="str">
        <f>IF(Nao_Pago*Tudo_Preenchido,Data_Pagamento,"")</f>
        <v/>
      </c>
      <c r="D349" s="87" t="str">
        <f>IF(Nao_Pago*Tudo_Preenchido,Balanço_Inicial,"")</f>
        <v/>
      </c>
      <c r="E349" s="88" t="str">
        <f>IF(Nao_Pago*Tudo_Preenchido,Pagamento_Mensal,"")</f>
        <v/>
      </c>
      <c r="F349" s="88" t="str">
        <f>IF(Nao_Pago*Tudo_Preenchido,Principal,"")</f>
        <v/>
      </c>
      <c r="G349" s="88" t="str">
        <f>IF(Nao_Pago*Tudo_Preenchido,Juros,"")</f>
        <v/>
      </c>
      <c r="H349" s="89" t="str">
        <f>IF(Nao_Pago*Tudo_Preenchido,Balanço_Final,"")</f>
        <v/>
      </c>
      <c r="J349" s="81"/>
      <c r="K349" s="81"/>
    </row>
    <row r="350" spans="2:11" x14ac:dyDescent="0.25">
      <c r="B350" s="86" t="str">
        <f>IF(Nao_Pago*Tudo_Preenchido,Pagamento_Num,"")</f>
        <v/>
      </c>
      <c r="C350" s="72" t="str">
        <f>IF(Nao_Pago*Tudo_Preenchido,Data_Pagamento,"")</f>
        <v/>
      </c>
      <c r="D350" s="87" t="str">
        <f>IF(Nao_Pago*Tudo_Preenchido,Balanço_Inicial,"")</f>
        <v/>
      </c>
      <c r="E350" s="88" t="str">
        <f>IF(Nao_Pago*Tudo_Preenchido,Pagamento_Mensal,"")</f>
        <v/>
      </c>
      <c r="F350" s="88" t="str">
        <f>IF(Nao_Pago*Tudo_Preenchido,Principal,"")</f>
        <v/>
      </c>
      <c r="G350" s="88" t="str">
        <f>IF(Nao_Pago*Tudo_Preenchido,Juros,"")</f>
        <v/>
      </c>
      <c r="H350" s="89" t="str">
        <f>IF(Nao_Pago*Tudo_Preenchido,Balanço_Final,"")</f>
        <v/>
      </c>
      <c r="J350" s="81"/>
      <c r="K350" s="81"/>
    </row>
    <row r="351" spans="2:11" x14ac:dyDescent="0.25">
      <c r="B351" s="86" t="str">
        <f>IF(Nao_Pago*Tudo_Preenchido,Pagamento_Num,"")</f>
        <v/>
      </c>
      <c r="C351" s="72" t="str">
        <f>IF(Nao_Pago*Tudo_Preenchido,Data_Pagamento,"")</f>
        <v/>
      </c>
      <c r="D351" s="87" t="str">
        <f>IF(Nao_Pago*Tudo_Preenchido,Balanço_Inicial,"")</f>
        <v/>
      </c>
      <c r="E351" s="88" t="str">
        <f>IF(Nao_Pago*Tudo_Preenchido,Pagamento_Mensal,"")</f>
        <v/>
      </c>
      <c r="F351" s="88" t="str">
        <f>IF(Nao_Pago*Tudo_Preenchido,Principal,"")</f>
        <v/>
      </c>
      <c r="G351" s="88" t="str">
        <f>IF(Nao_Pago*Tudo_Preenchido,Juros,"")</f>
        <v/>
      </c>
      <c r="H351" s="89" t="str">
        <f>IF(Nao_Pago*Tudo_Preenchido,Balanço_Final,"")</f>
        <v/>
      </c>
      <c r="J351" s="81"/>
      <c r="K351" s="81"/>
    </row>
    <row r="352" spans="2:11" x14ac:dyDescent="0.25">
      <c r="B352" s="86" t="str">
        <f>IF(Nao_Pago*Tudo_Preenchido,Pagamento_Num,"")</f>
        <v/>
      </c>
      <c r="C352" s="72" t="str">
        <f>IF(Nao_Pago*Tudo_Preenchido,Data_Pagamento,"")</f>
        <v/>
      </c>
      <c r="D352" s="87" t="str">
        <f>IF(Nao_Pago*Tudo_Preenchido,Balanço_Inicial,"")</f>
        <v/>
      </c>
      <c r="E352" s="88" t="str">
        <f>IF(Nao_Pago*Tudo_Preenchido,Pagamento_Mensal,"")</f>
        <v/>
      </c>
      <c r="F352" s="88" t="str">
        <f>IF(Nao_Pago*Tudo_Preenchido,Principal,"")</f>
        <v/>
      </c>
      <c r="G352" s="88" t="str">
        <f>IF(Nao_Pago*Tudo_Preenchido,Juros,"")</f>
        <v/>
      </c>
      <c r="H352" s="89" t="str">
        <f>IF(Nao_Pago*Tudo_Preenchido,Balanço_Final,"")</f>
        <v/>
      </c>
      <c r="J352" s="81"/>
      <c r="K352" s="81"/>
    </row>
    <row r="353" spans="2:11" x14ac:dyDescent="0.25">
      <c r="B353" s="86" t="str">
        <f>IF(Nao_Pago*Tudo_Preenchido,Pagamento_Num,"")</f>
        <v/>
      </c>
      <c r="C353" s="72" t="str">
        <f>IF(Nao_Pago*Tudo_Preenchido,Data_Pagamento,"")</f>
        <v/>
      </c>
      <c r="D353" s="87" t="str">
        <f>IF(Nao_Pago*Tudo_Preenchido,Balanço_Inicial,"")</f>
        <v/>
      </c>
      <c r="E353" s="88" t="str">
        <f>IF(Nao_Pago*Tudo_Preenchido,Pagamento_Mensal,"")</f>
        <v/>
      </c>
      <c r="F353" s="88" t="str">
        <f>IF(Nao_Pago*Tudo_Preenchido,Principal,"")</f>
        <v/>
      </c>
      <c r="G353" s="88" t="str">
        <f>IF(Nao_Pago*Tudo_Preenchido,Juros,"")</f>
        <v/>
      </c>
      <c r="H353" s="89" t="str">
        <f>IF(Nao_Pago*Tudo_Preenchido,Balanço_Final,"")</f>
        <v/>
      </c>
      <c r="J353" s="81"/>
      <c r="K353" s="81"/>
    </row>
    <row r="354" spans="2:11" x14ac:dyDescent="0.25">
      <c r="B354" s="86" t="str">
        <f>IF(Nao_Pago*Tudo_Preenchido,Pagamento_Num,"")</f>
        <v/>
      </c>
      <c r="C354" s="72" t="str">
        <f>IF(Nao_Pago*Tudo_Preenchido,Data_Pagamento,"")</f>
        <v/>
      </c>
      <c r="D354" s="87" t="str">
        <f>IF(Nao_Pago*Tudo_Preenchido,Balanço_Inicial,"")</f>
        <v/>
      </c>
      <c r="E354" s="88" t="str">
        <f>IF(Nao_Pago*Tudo_Preenchido,Pagamento_Mensal,"")</f>
        <v/>
      </c>
      <c r="F354" s="88" t="str">
        <f>IF(Nao_Pago*Tudo_Preenchido,Principal,"")</f>
        <v/>
      </c>
      <c r="G354" s="88" t="str">
        <f>IF(Nao_Pago*Tudo_Preenchido,Juros,"")</f>
        <v/>
      </c>
      <c r="H354" s="89" t="str">
        <f>IF(Nao_Pago*Tudo_Preenchido,Balanço_Final,"")</f>
        <v/>
      </c>
      <c r="J354" s="81"/>
      <c r="K354" s="81"/>
    </row>
    <row r="355" spans="2:11" x14ac:dyDescent="0.25">
      <c r="B355" s="86" t="str">
        <f>IF(Nao_Pago*Tudo_Preenchido,Pagamento_Num,"")</f>
        <v/>
      </c>
      <c r="C355" s="72" t="str">
        <f>IF(Nao_Pago*Tudo_Preenchido,Data_Pagamento,"")</f>
        <v/>
      </c>
      <c r="D355" s="87" t="str">
        <f>IF(Nao_Pago*Tudo_Preenchido,Balanço_Inicial,"")</f>
        <v/>
      </c>
      <c r="E355" s="88" t="str">
        <f>IF(Nao_Pago*Tudo_Preenchido,Pagamento_Mensal,"")</f>
        <v/>
      </c>
      <c r="F355" s="88" t="str">
        <f>IF(Nao_Pago*Tudo_Preenchido,Principal,"")</f>
        <v/>
      </c>
      <c r="G355" s="88" t="str">
        <f>IF(Nao_Pago*Tudo_Preenchido,Juros,"")</f>
        <v/>
      </c>
      <c r="H355" s="89" t="str">
        <f>IF(Nao_Pago*Tudo_Preenchido,Balanço_Final,"")</f>
        <v/>
      </c>
      <c r="J355" s="81"/>
      <c r="K355" s="81"/>
    </row>
    <row r="356" spans="2:11" x14ac:dyDescent="0.25">
      <c r="B356" s="86" t="str">
        <f>IF(Nao_Pago*Tudo_Preenchido,Pagamento_Num,"")</f>
        <v/>
      </c>
      <c r="C356" s="72" t="str">
        <f>IF(Nao_Pago*Tudo_Preenchido,Data_Pagamento,"")</f>
        <v/>
      </c>
      <c r="D356" s="87" t="str">
        <f>IF(Nao_Pago*Tudo_Preenchido,Balanço_Inicial,"")</f>
        <v/>
      </c>
      <c r="E356" s="88" t="str">
        <f>IF(Nao_Pago*Tudo_Preenchido,Pagamento_Mensal,"")</f>
        <v/>
      </c>
      <c r="F356" s="88" t="str">
        <f>IF(Nao_Pago*Tudo_Preenchido,Principal,"")</f>
        <v/>
      </c>
      <c r="G356" s="88" t="str">
        <f>IF(Nao_Pago*Tudo_Preenchido,Juros,"")</f>
        <v/>
      </c>
      <c r="H356" s="89" t="str">
        <f>IF(Nao_Pago*Tudo_Preenchido,Balanço_Final,"")</f>
        <v/>
      </c>
      <c r="J356" s="81"/>
      <c r="K356" s="81"/>
    </row>
    <row r="357" spans="2:11" x14ac:dyDescent="0.25">
      <c r="B357" s="86" t="str">
        <f>IF(Nao_Pago*Tudo_Preenchido,Pagamento_Num,"")</f>
        <v/>
      </c>
      <c r="C357" s="72" t="str">
        <f>IF(Nao_Pago*Tudo_Preenchido,Data_Pagamento,"")</f>
        <v/>
      </c>
      <c r="D357" s="87" t="str">
        <f>IF(Nao_Pago*Tudo_Preenchido,Balanço_Inicial,"")</f>
        <v/>
      </c>
      <c r="E357" s="88" t="str">
        <f>IF(Nao_Pago*Tudo_Preenchido,Pagamento_Mensal,"")</f>
        <v/>
      </c>
      <c r="F357" s="88" t="str">
        <f>IF(Nao_Pago*Tudo_Preenchido,Principal,"")</f>
        <v/>
      </c>
      <c r="G357" s="88" t="str">
        <f>IF(Nao_Pago*Tudo_Preenchido,Juros,"")</f>
        <v/>
      </c>
      <c r="H357" s="89" t="str">
        <f>IF(Nao_Pago*Tudo_Preenchido,Balanço_Final,"")</f>
        <v/>
      </c>
      <c r="J357" s="81"/>
      <c r="K357" s="81"/>
    </row>
    <row r="358" spans="2:11" x14ac:dyDescent="0.25">
      <c r="B358" s="86" t="str">
        <f>IF(Nao_Pago*Tudo_Preenchido,Pagamento_Num,"")</f>
        <v/>
      </c>
      <c r="C358" s="72" t="str">
        <f>IF(Nao_Pago*Tudo_Preenchido,Data_Pagamento,"")</f>
        <v/>
      </c>
      <c r="D358" s="87" t="str">
        <f>IF(Nao_Pago*Tudo_Preenchido,Balanço_Inicial,"")</f>
        <v/>
      </c>
      <c r="E358" s="88" t="str">
        <f>IF(Nao_Pago*Tudo_Preenchido,Pagamento_Mensal,"")</f>
        <v/>
      </c>
      <c r="F358" s="88" t="str">
        <f>IF(Nao_Pago*Tudo_Preenchido,Principal,"")</f>
        <v/>
      </c>
      <c r="G358" s="88" t="str">
        <f>IF(Nao_Pago*Tudo_Preenchido,Juros,"")</f>
        <v/>
      </c>
      <c r="H358" s="89" t="str">
        <f>IF(Nao_Pago*Tudo_Preenchido,Balanço_Final,"")</f>
        <v/>
      </c>
      <c r="J358" s="81"/>
      <c r="K358" s="81"/>
    </row>
    <row r="359" spans="2:11" x14ac:dyDescent="0.25">
      <c r="B359" s="86" t="str">
        <f>IF(Nao_Pago*Tudo_Preenchido,Pagamento_Num,"")</f>
        <v/>
      </c>
      <c r="C359" s="72" t="str">
        <f>IF(Nao_Pago*Tudo_Preenchido,Data_Pagamento,"")</f>
        <v/>
      </c>
      <c r="D359" s="87" t="str">
        <f>IF(Nao_Pago*Tudo_Preenchido,Balanço_Inicial,"")</f>
        <v/>
      </c>
      <c r="E359" s="88" t="str">
        <f>IF(Nao_Pago*Tudo_Preenchido,Pagamento_Mensal,"")</f>
        <v/>
      </c>
      <c r="F359" s="88" t="str">
        <f>IF(Nao_Pago*Tudo_Preenchido,Principal,"")</f>
        <v/>
      </c>
      <c r="G359" s="88" t="str">
        <f>IF(Nao_Pago*Tudo_Preenchido,Juros,"")</f>
        <v/>
      </c>
      <c r="H359" s="89" t="str">
        <f>IF(Nao_Pago*Tudo_Preenchido,Balanço_Final,"")</f>
        <v/>
      </c>
      <c r="J359" s="81"/>
      <c r="K359" s="81"/>
    </row>
    <row r="360" spans="2:11" x14ac:dyDescent="0.25">
      <c r="B360" s="86" t="str">
        <f>IF(Nao_Pago*Tudo_Preenchido,Pagamento_Num,"")</f>
        <v/>
      </c>
      <c r="C360" s="72" t="str">
        <f>IF(Nao_Pago*Tudo_Preenchido,Data_Pagamento,"")</f>
        <v/>
      </c>
      <c r="D360" s="87" t="str">
        <f>IF(Nao_Pago*Tudo_Preenchido,Balanço_Inicial,"")</f>
        <v/>
      </c>
      <c r="E360" s="88" t="str">
        <f>IF(Nao_Pago*Tudo_Preenchido,Pagamento_Mensal,"")</f>
        <v/>
      </c>
      <c r="F360" s="88" t="str">
        <f>IF(Nao_Pago*Tudo_Preenchido,Principal,"")</f>
        <v/>
      </c>
      <c r="G360" s="88" t="str">
        <f>IF(Nao_Pago*Tudo_Preenchido,Juros,"")</f>
        <v/>
      </c>
      <c r="H360" s="89" t="str">
        <f>IF(Nao_Pago*Tudo_Preenchido,Balanço_Final,"")</f>
        <v/>
      </c>
      <c r="J360" s="81"/>
      <c r="K360" s="81"/>
    </row>
    <row r="361" spans="2:11" x14ac:dyDescent="0.25">
      <c r="B361" s="86" t="str">
        <f>IF(Nao_Pago*Tudo_Preenchido,Pagamento_Num,"")</f>
        <v/>
      </c>
      <c r="C361" s="72" t="str">
        <f>IF(Nao_Pago*Tudo_Preenchido,Data_Pagamento,"")</f>
        <v/>
      </c>
      <c r="D361" s="87" t="str">
        <f>IF(Nao_Pago*Tudo_Preenchido,Balanço_Inicial,"")</f>
        <v/>
      </c>
      <c r="E361" s="88" t="str">
        <f>IF(Nao_Pago*Tudo_Preenchido,Pagamento_Mensal,"")</f>
        <v/>
      </c>
      <c r="F361" s="88" t="str">
        <f>IF(Nao_Pago*Tudo_Preenchido,Principal,"")</f>
        <v/>
      </c>
      <c r="G361" s="88" t="str">
        <f>IF(Nao_Pago*Tudo_Preenchido,Juros,"")</f>
        <v/>
      </c>
      <c r="H361" s="89" t="str">
        <f>IF(Nao_Pago*Tudo_Preenchido,Balanço_Final,"")</f>
        <v/>
      </c>
      <c r="J361" s="81"/>
      <c r="K361" s="81"/>
    </row>
    <row r="362" spans="2:11" x14ac:dyDescent="0.25">
      <c r="B362" s="86" t="str">
        <f>IF(Nao_Pago*Tudo_Preenchido,Pagamento_Num,"")</f>
        <v/>
      </c>
      <c r="C362" s="72" t="str">
        <f>IF(Nao_Pago*Tudo_Preenchido,Data_Pagamento,"")</f>
        <v/>
      </c>
      <c r="D362" s="87" t="str">
        <f>IF(Nao_Pago*Tudo_Preenchido,Balanço_Inicial,"")</f>
        <v/>
      </c>
      <c r="E362" s="88" t="str">
        <f>IF(Nao_Pago*Tudo_Preenchido,Pagamento_Mensal,"")</f>
        <v/>
      </c>
      <c r="F362" s="88" t="str">
        <f>IF(Nao_Pago*Tudo_Preenchido,Principal,"")</f>
        <v/>
      </c>
      <c r="G362" s="88" t="str">
        <f>IF(Nao_Pago*Tudo_Preenchido,Juros,"")</f>
        <v/>
      </c>
      <c r="H362" s="89" t="str">
        <f>IF(Nao_Pago*Tudo_Preenchido,Balanço_Final,"")</f>
        <v/>
      </c>
      <c r="J362" s="81"/>
      <c r="K362" s="81"/>
    </row>
    <row r="363" spans="2:11" x14ac:dyDescent="0.25">
      <c r="B363" s="86" t="str">
        <f>IF(Nao_Pago*Tudo_Preenchido,Pagamento_Num,"")</f>
        <v/>
      </c>
      <c r="C363" s="72" t="str">
        <f>IF(Nao_Pago*Tudo_Preenchido,Data_Pagamento,"")</f>
        <v/>
      </c>
      <c r="D363" s="87" t="str">
        <f>IF(Nao_Pago*Tudo_Preenchido,Balanço_Inicial,"")</f>
        <v/>
      </c>
      <c r="E363" s="88" t="str">
        <f>IF(Nao_Pago*Tudo_Preenchido,Pagamento_Mensal,"")</f>
        <v/>
      </c>
      <c r="F363" s="88" t="str">
        <f>IF(Nao_Pago*Tudo_Preenchido,Principal,"")</f>
        <v/>
      </c>
      <c r="G363" s="88" t="str">
        <f>IF(Nao_Pago*Tudo_Preenchido,Juros,"")</f>
        <v/>
      </c>
      <c r="H363" s="89" t="str">
        <f>IF(Nao_Pago*Tudo_Preenchido,Balanço_Final,"")</f>
        <v/>
      </c>
      <c r="J363" s="81"/>
      <c r="K363" s="81"/>
    </row>
    <row r="364" spans="2:11" x14ac:dyDescent="0.25">
      <c r="B364" s="86" t="str">
        <f>IF(Nao_Pago*Tudo_Preenchido,Pagamento_Num,"")</f>
        <v/>
      </c>
      <c r="C364" s="72" t="str">
        <f>IF(Nao_Pago*Tudo_Preenchido,Data_Pagamento,"")</f>
        <v/>
      </c>
      <c r="D364" s="87" t="str">
        <f>IF(Nao_Pago*Tudo_Preenchido,Balanço_Inicial,"")</f>
        <v/>
      </c>
      <c r="E364" s="88" t="str">
        <f>IF(Nao_Pago*Tudo_Preenchido,Pagamento_Mensal,"")</f>
        <v/>
      </c>
      <c r="F364" s="88" t="str">
        <f>IF(Nao_Pago*Tudo_Preenchido,Principal,"")</f>
        <v/>
      </c>
      <c r="G364" s="88" t="str">
        <f>IF(Nao_Pago*Tudo_Preenchido,Juros,"")</f>
        <v/>
      </c>
      <c r="H364" s="89" t="str">
        <f>IF(Nao_Pago*Tudo_Preenchido,Balanço_Final,"")</f>
        <v/>
      </c>
      <c r="J364" s="81"/>
      <c r="K364" s="81"/>
    </row>
    <row r="365" spans="2:11" x14ac:dyDescent="0.25">
      <c r="B365" s="86" t="str">
        <f>IF(Nao_Pago*Tudo_Preenchido,Pagamento_Num,"")</f>
        <v/>
      </c>
      <c r="C365" s="72" t="str">
        <f>IF(Nao_Pago*Tudo_Preenchido,Data_Pagamento,"")</f>
        <v/>
      </c>
      <c r="D365" s="87" t="str">
        <f>IF(Nao_Pago*Tudo_Preenchido,Balanço_Inicial,"")</f>
        <v/>
      </c>
      <c r="E365" s="88" t="str">
        <f>IF(Nao_Pago*Tudo_Preenchido,Pagamento_Mensal,"")</f>
        <v/>
      </c>
      <c r="F365" s="88" t="str">
        <f>IF(Nao_Pago*Tudo_Preenchido,Principal,"")</f>
        <v/>
      </c>
      <c r="G365" s="88" t="str">
        <f>IF(Nao_Pago*Tudo_Preenchido,Juros,"")</f>
        <v/>
      </c>
      <c r="H365" s="89" t="str">
        <f>IF(Nao_Pago*Tudo_Preenchido,Balanço_Final,"")</f>
        <v/>
      </c>
      <c r="J365" s="81"/>
      <c r="K365" s="81"/>
    </row>
    <row r="366" spans="2:11" x14ac:dyDescent="0.25">
      <c r="B366" s="86" t="str">
        <f>IF(Nao_Pago*Tudo_Preenchido,Pagamento_Num,"")</f>
        <v/>
      </c>
      <c r="C366" s="72" t="str">
        <f>IF(Nao_Pago*Tudo_Preenchido,Data_Pagamento,"")</f>
        <v/>
      </c>
      <c r="D366" s="87" t="str">
        <f>IF(Nao_Pago*Tudo_Preenchido,Balanço_Inicial,"")</f>
        <v/>
      </c>
      <c r="E366" s="88" t="str">
        <f>IF(Nao_Pago*Tudo_Preenchido,Pagamento_Mensal,"")</f>
        <v/>
      </c>
      <c r="F366" s="88" t="str">
        <f>IF(Nao_Pago*Tudo_Preenchido,Principal,"")</f>
        <v/>
      </c>
      <c r="G366" s="88" t="str">
        <f>IF(Nao_Pago*Tudo_Preenchido,Juros,"")</f>
        <v/>
      </c>
      <c r="H366" s="89" t="str">
        <f>IF(Nao_Pago*Tudo_Preenchido,Balanço_Final,"")</f>
        <v/>
      </c>
      <c r="J366" s="81"/>
      <c r="K366" s="81"/>
    </row>
    <row r="367" spans="2:11" x14ac:dyDescent="0.25">
      <c r="B367" s="86" t="str">
        <f>IF(Nao_Pago*Tudo_Preenchido,Pagamento_Num,"")</f>
        <v/>
      </c>
      <c r="C367" s="72" t="str">
        <f>IF(Nao_Pago*Tudo_Preenchido,Data_Pagamento,"")</f>
        <v/>
      </c>
      <c r="D367" s="87" t="str">
        <f>IF(Nao_Pago*Tudo_Preenchido,Balanço_Inicial,"")</f>
        <v/>
      </c>
      <c r="E367" s="88" t="str">
        <f>IF(Nao_Pago*Tudo_Preenchido,Pagamento_Mensal,"")</f>
        <v/>
      </c>
      <c r="F367" s="88" t="str">
        <f>IF(Nao_Pago*Tudo_Preenchido,Principal,"")</f>
        <v/>
      </c>
      <c r="G367" s="88" t="str">
        <f>IF(Nao_Pago*Tudo_Preenchido,Juros,"")</f>
        <v/>
      </c>
      <c r="H367" s="89" t="str">
        <f>IF(Nao_Pago*Tudo_Preenchido,Balanço_Final,"")</f>
        <v/>
      </c>
      <c r="J367" s="81"/>
      <c r="K367" s="81"/>
    </row>
    <row r="368" spans="2:11" x14ac:dyDescent="0.25">
      <c r="B368" s="86" t="str">
        <f>IF(Nao_Pago*Tudo_Preenchido,Pagamento_Num,"")</f>
        <v/>
      </c>
      <c r="C368" s="72" t="str">
        <f>IF(Nao_Pago*Tudo_Preenchido,Data_Pagamento,"")</f>
        <v/>
      </c>
      <c r="D368" s="87" t="str">
        <f>IF(Nao_Pago*Tudo_Preenchido,Balanço_Inicial,"")</f>
        <v/>
      </c>
      <c r="E368" s="88" t="str">
        <f>IF(Nao_Pago*Tudo_Preenchido,Pagamento_Mensal,"")</f>
        <v/>
      </c>
      <c r="F368" s="88" t="str">
        <f>IF(Nao_Pago*Tudo_Preenchido,Principal,"")</f>
        <v/>
      </c>
      <c r="G368" s="88" t="str">
        <f>IF(Nao_Pago*Tudo_Preenchido,Juros,"")</f>
        <v/>
      </c>
      <c r="H368" s="89" t="str">
        <f>IF(Nao_Pago*Tudo_Preenchido,Balanço_Final,"")</f>
        <v/>
      </c>
      <c r="J368" s="81"/>
      <c r="K368" s="81"/>
    </row>
    <row r="369" spans="2:11" x14ac:dyDescent="0.25">
      <c r="B369" s="86" t="str">
        <f>IF(Nao_Pago*Tudo_Preenchido,Pagamento_Num,"")</f>
        <v/>
      </c>
      <c r="C369" s="72" t="str">
        <f>IF(Nao_Pago*Tudo_Preenchido,Data_Pagamento,"")</f>
        <v/>
      </c>
      <c r="D369" s="87" t="str">
        <f>IF(Nao_Pago*Tudo_Preenchido,Balanço_Inicial,"")</f>
        <v/>
      </c>
      <c r="E369" s="88" t="str">
        <f>IF(Nao_Pago*Tudo_Preenchido,Pagamento_Mensal,"")</f>
        <v/>
      </c>
      <c r="F369" s="88" t="str">
        <f>IF(Nao_Pago*Tudo_Preenchido,Principal,"")</f>
        <v/>
      </c>
      <c r="G369" s="88" t="str">
        <f>IF(Nao_Pago*Tudo_Preenchido,Juros,"")</f>
        <v/>
      </c>
      <c r="H369" s="89" t="str">
        <f>IF(Nao_Pago*Tudo_Preenchido,Balanço_Final,"")</f>
        <v/>
      </c>
      <c r="J369" s="81"/>
      <c r="K369" s="81"/>
    </row>
    <row r="370" spans="2:11" x14ac:dyDescent="0.25">
      <c r="B370" s="86" t="str">
        <f>IF(Nao_Pago*Tudo_Preenchido,Pagamento_Num,"")</f>
        <v/>
      </c>
      <c r="C370" s="72" t="str">
        <f>IF(Nao_Pago*Tudo_Preenchido,Data_Pagamento,"")</f>
        <v/>
      </c>
      <c r="D370" s="87" t="str">
        <f>IF(Nao_Pago*Tudo_Preenchido,Balanço_Inicial,"")</f>
        <v/>
      </c>
      <c r="E370" s="88" t="str">
        <f>IF(Nao_Pago*Tudo_Preenchido,Pagamento_Mensal,"")</f>
        <v/>
      </c>
      <c r="F370" s="88" t="str">
        <f>IF(Nao_Pago*Tudo_Preenchido,Principal,"")</f>
        <v/>
      </c>
      <c r="G370" s="88" t="str">
        <f>IF(Nao_Pago*Tudo_Preenchido,Juros,"")</f>
        <v/>
      </c>
      <c r="H370" s="89" t="str">
        <f>IF(Nao_Pago*Tudo_Preenchido,Balanço_Final,"")</f>
        <v/>
      </c>
      <c r="J370" s="81"/>
      <c r="K370" s="81"/>
    </row>
    <row r="371" spans="2:11" x14ac:dyDescent="0.25">
      <c r="B371" s="86" t="str">
        <f>IF(Nao_Pago*Tudo_Preenchido,Pagamento_Num,"")</f>
        <v/>
      </c>
      <c r="C371" s="72" t="str">
        <f>IF(Nao_Pago*Tudo_Preenchido,Data_Pagamento,"")</f>
        <v/>
      </c>
      <c r="D371" s="87" t="str">
        <f>IF(Nao_Pago*Tudo_Preenchido,Balanço_Inicial,"")</f>
        <v/>
      </c>
      <c r="E371" s="88" t="str">
        <f>IF(Nao_Pago*Tudo_Preenchido,Pagamento_Mensal,"")</f>
        <v/>
      </c>
      <c r="F371" s="88" t="str">
        <f>IF(Nao_Pago*Tudo_Preenchido,Principal,"")</f>
        <v/>
      </c>
      <c r="G371" s="88" t="str">
        <f>IF(Nao_Pago*Tudo_Preenchido,Juros,"")</f>
        <v/>
      </c>
      <c r="H371" s="89" t="str">
        <f>IF(Nao_Pago*Tudo_Preenchido,Balanço_Final,"")</f>
        <v/>
      </c>
      <c r="J371" s="81"/>
      <c r="K371" s="81"/>
    </row>
    <row r="372" spans="2:11" x14ac:dyDescent="0.25">
      <c r="B372" s="86" t="str">
        <f>IF(Nao_Pago*Tudo_Preenchido,Pagamento_Num,"")</f>
        <v/>
      </c>
      <c r="C372" s="72" t="str">
        <f>IF(Nao_Pago*Tudo_Preenchido,Data_Pagamento,"")</f>
        <v/>
      </c>
      <c r="D372" s="87" t="str">
        <f>IF(Nao_Pago*Tudo_Preenchido,Balanço_Inicial,"")</f>
        <v/>
      </c>
      <c r="E372" s="88" t="str">
        <f>IF(Nao_Pago*Tudo_Preenchido,Pagamento_Mensal,"")</f>
        <v/>
      </c>
      <c r="F372" s="88" t="str">
        <f>IF(Nao_Pago*Tudo_Preenchido,Principal,"")</f>
        <v/>
      </c>
      <c r="G372" s="88" t="str">
        <f>IF(Nao_Pago*Tudo_Preenchido,Juros,"")</f>
        <v/>
      </c>
      <c r="H372" s="89" t="str">
        <f>IF(Nao_Pago*Tudo_Preenchido,Balanço_Final,"")</f>
        <v/>
      </c>
      <c r="J372" s="81"/>
      <c r="K372" s="81"/>
    </row>
    <row r="373" spans="2:11" x14ac:dyDescent="0.25">
      <c r="B373" s="86" t="str">
        <f>IF(Nao_Pago*Tudo_Preenchido,Pagamento_Num,"")</f>
        <v/>
      </c>
      <c r="C373" s="72" t="str">
        <f>IF(Nao_Pago*Tudo_Preenchido,Data_Pagamento,"")</f>
        <v/>
      </c>
      <c r="D373" s="87" t="str">
        <f>IF(Nao_Pago*Tudo_Preenchido,Balanço_Inicial,"")</f>
        <v/>
      </c>
      <c r="E373" s="88" t="str">
        <f>IF(Nao_Pago*Tudo_Preenchido,Pagamento_Mensal,"")</f>
        <v/>
      </c>
      <c r="F373" s="88" t="str">
        <f>IF(Nao_Pago*Tudo_Preenchido,Principal,"")</f>
        <v/>
      </c>
      <c r="G373" s="88" t="str">
        <f>IF(Nao_Pago*Tudo_Preenchido,Juros,"")</f>
        <v/>
      </c>
      <c r="H373" s="89" t="str">
        <f>IF(Nao_Pago*Tudo_Preenchido,Balanço_Final,"")</f>
        <v/>
      </c>
      <c r="J373" s="81"/>
      <c r="K373" s="81"/>
    </row>
    <row r="374" spans="2:11" x14ac:dyDescent="0.25">
      <c r="B374" s="86" t="str">
        <f>IF(Nao_Pago*Tudo_Preenchido,Pagamento_Num,"")</f>
        <v/>
      </c>
      <c r="C374" s="72" t="str">
        <f>IF(Nao_Pago*Tudo_Preenchido,Data_Pagamento,"")</f>
        <v/>
      </c>
      <c r="D374" s="87" t="str">
        <f>IF(Nao_Pago*Tudo_Preenchido,Balanço_Inicial,"")</f>
        <v/>
      </c>
      <c r="E374" s="88" t="str">
        <f>IF(Nao_Pago*Tudo_Preenchido,Pagamento_Mensal,"")</f>
        <v/>
      </c>
      <c r="F374" s="88" t="str">
        <f>IF(Nao_Pago*Tudo_Preenchido,Principal,"")</f>
        <v/>
      </c>
      <c r="G374" s="88" t="str">
        <f>IF(Nao_Pago*Tudo_Preenchido,Juros,"")</f>
        <v/>
      </c>
      <c r="H374" s="89" t="str">
        <f>IF(Nao_Pago*Tudo_Preenchido,Balanço_Final,"")</f>
        <v/>
      </c>
      <c r="J374" s="81"/>
      <c r="K374" s="81"/>
    </row>
    <row r="375" spans="2:11" x14ac:dyDescent="0.25">
      <c r="B375" s="86" t="str">
        <f>IF(Nao_Pago*Tudo_Preenchido,Pagamento_Num,"")</f>
        <v/>
      </c>
      <c r="C375" s="72" t="str">
        <f>IF(Nao_Pago*Tudo_Preenchido,Data_Pagamento,"")</f>
        <v/>
      </c>
      <c r="D375" s="87" t="str">
        <f>IF(Nao_Pago*Tudo_Preenchido,Balanço_Inicial,"")</f>
        <v/>
      </c>
      <c r="E375" s="88" t="str">
        <f>IF(Nao_Pago*Tudo_Preenchido,Pagamento_Mensal,"")</f>
        <v/>
      </c>
      <c r="F375" s="88" t="str">
        <f>IF(Nao_Pago*Tudo_Preenchido,Principal,"")</f>
        <v/>
      </c>
      <c r="G375" s="88" t="str">
        <f>IF(Nao_Pago*Tudo_Preenchido,Juros,"")</f>
        <v/>
      </c>
      <c r="H375" s="89" t="str">
        <f>IF(Nao_Pago*Tudo_Preenchido,Balanço_Final,"")</f>
        <v/>
      </c>
      <c r="J375" s="81"/>
      <c r="K375" s="81"/>
    </row>
    <row r="376" spans="2:11" x14ac:dyDescent="0.25">
      <c r="B376" s="86" t="str">
        <f>IF(Nao_Pago*Tudo_Preenchido,Pagamento_Num,"")</f>
        <v/>
      </c>
      <c r="C376" s="72" t="str">
        <f>IF(Nao_Pago*Tudo_Preenchido,Data_Pagamento,"")</f>
        <v/>
      </c>
      <c r="D376" s="87" t="str">
        <f>IF(Nao_Pago*Tudo_Preenchido,Balanço_Inicial,"")</f>
        <v/>
      </c>
      <c r="E376" s="88" t="str">
        <f>IF(Nao_Pago*Tudo_Preenchido,Pagamento_Mensal,"")</f>
        <v/>
      </c>
      <c r="F376" s="88" t="str">
        <f>IF(Nao_Pago*Tudo_Preenchido,Principal,"")</f>
        <v/>
      </c>
      <c r="G376" s="88" t="str">
        <f>IF(Nao_Pago*Tudo_Preenchido,Juros,"")</f>
        <v/>
      </c>
      <c r="H376" s="89" t="str">
        <f>IF(Nao_Pago*Tudo_Preenchido,Balanço_Final,"")</f>
        <v/>
      </c>
      <c r="J376" s="81"/>
      <c r="K376" s="81"/>
    </row>
    <row r="377" spans="2:11" x14ac:dyDescent="0.25">
      <c r="B377" s="86" t="str">
        <f>IF(Nao_Pago*Tudo_Preenchido,Pagamento_Num,"")</f>
        <v/>
      </c>
      <c r="C377" s="72" t="str">
        <f>IF(Nao_Pago*Tudo_Preenchido,Data_Pagamento,"")</f>
        <v/>
      </c>
      <c r="D377" s="87" t="str">
        <f>IF(Nao_Pago*Tudo_Preenchido,Balanço_Inicial,"")</f>
        <v/>
      </c>
      <c r="E377" s="88" t="str">
        <f>IF(Nao_Pago*Tudo_Preenchido,Pagamento_Mensal,"")</f>
        <v/>
      </c>
      <c r="F377" s="88" t="str">
        <f>IF(Nao_Pago*Tudo_Preenchido,Principal,"")</f>
        <v/>
      </c>
      <c r="G377" s="88" t="str">
        <f>IF(Nao_Pago*Tudo_Preenchido,Juros,"")</f>
        <v/>
      </c>
      <c r="H377" s="89" t="str">
        <f>IF(Nao_Pago*Tudo_Preenchido,Balanço_Final,"")</f>
        <v/>
      </c>
      <c r="J377" s="81"/>
      <c r="K377" s="81"/>
    </row>
    <row r="378" spans="2:11" x14ac:dyDescent="0.25">
      <c r="B378" s="86" t="str">
        <f>IF(Nao_Pago*Tudo_Preenchido,Pagamento_Num,"")</f>
        <v/>
      </c>
      <c r="C378" s="72" t="str">
        <f>IF(Nao_Pago*Tudo_Preenchido,Data_Pagamento,"")</f>
        <v/>
      </c>
      <c r="D378" s="87" t="str">
        <f>IF(Nao_Pago*Tudo_Preenchido,Balanço_Inicial,"")</f>
        <v/>
      </c>
      <c r="E378" s="88" t="str">
        <f>IF(Nao_Pago*Tudo_Preenchido,Pagamento_Mensal,"")</f>
        <v/>
      </c>
      <c r="F378" s="88" t="str">
        <f>IF(Nao_Pago*Tudo_Preenchido,Principal,"")</f>
        <v/>
      </c>
      <c r="G378" s="88" t="str">
        <f>IF(Nao_Pago*Tudo_Preenchido,Juros,"")</f>
        <v/>
      </c>
      <c r="H378" s="89" t="str">
        <f>IF(Nao_Pago*Tudo_Preenchido,Balanço_Final,"")</f>
        <v/>
      </c>
      <c r="J378" s="81"/>
      <c r="K378" s="81"/>
    </row>
    <row r="379" spans="2:11" x14ac:dyDescent="0.25">
      <c r="C379" s="72"/>
      <c r="D379" s="90"/>
      <c r="E379" s="91"/>
      <c r="F379" s="91"/>
      <c r="G379" s="91"/>
    </row>
    <row r="380" spans="2:11" x14ac:dyDescent="0.25">
      <c r="C380" s="72"/>
      <c r="D380" s="90"/>
      <c r="E380" s="91"/>
      <c r="F380" s="91"/>
      <c r="G380" s="91"/>
    </row>
    <row r="381" spans="2:11" x14ac:dyDescent="0.25">
      <c r="C381" s="72"/>
      <c r="D381" s="90"/>
      <c r="E381" s="91"/>
      <c r="F381" s="91"/>
      <c r="G381" s="91"/>
    </row>
    <row r="382" spans="2:11" x14ac:dyDescent="0.25">
      <c r="C382" s="72"/>
      <c r="D382" s="90"/>
      <c r="E382" s="91"/>
      <c r="F382" s="91"/>
      <c r="G382" s="91"/>
    </row>
    <row r="383" spans="2:11" x14ac:dyDescent="0.25">
      <c r="C383" s="72"/>
      <c r="D383" s="90"/>
      <c r="E383" s="91"/>
      <c r="F383" s="91"/>
      <c r="G383" s="91"/>
    </row>
    <row r="384" spans="2:11" x14ac:dyDescent="0.25">
      <c r="C384" s="72"/>
      <c r="D384" s="90"/>
      <c r="E384" s="91"/>
      <c r="F384" s="91"/>
      <c r="G384" s="91"/>
    </row>
    <row r="385" spans="3:7" x14ac:dyDescent="0.25">
      <c r="C385" s="72"/>
      <c r="D385" s="90"/>
      <c r="E385" s="91"/>
      <c r="F385" s="91"/>
      <c r="G385" s="91"/>
    </row>
    <row r="386" spans="3:7" x14ac:dyDescent="0.25">
      <c r="C386" s="72"/>
      <c r="D386" s="90"/>
      <c r="E386" s="91"/>
      <c r="F386" s="91"/>
      <c r="G386" s="91"/>
    </row>
    <row r="387" spans="3:7" x14ac:dyDescent="0.25">
      <c r="C387" s="72"/>
      <c r="D387" s="90"/>
      <c r="E387" s="91"/>
      <c r="F387" s="91"/>
      <c r="G387" s="91"/>
    </row>
    <row r="388" spans="3:7" x14ac:dyDescent="0.25">
      <c r="C388" s="72"/>
      <c r="D388" s="90"/>
      <c r="E388" s="91"/>
      <c r="F388" s="91"/>
      <c r="G388" s="91"/>
    </row>
    <row r="389" spans="3:7" x14ac:dyDescent="0.25">
      <c r="C389" s="72"/>
      <c r="D389" s="90"/>
      <c r="E389" s="91"/>
      <c r="F389" s="91"/>
      <c r="G389" s="91"/>
    </row>
    <row r="390" spans="3:7" x14ac:dyDescent="0.25">
      <c r="C390" s="72"/>
      <c r="D390" s="90"/>
      <c r="E390" s="91"/>
      <c r="F390" s="91"/>
      <c r="G390" s="91"/>
    </row>
    <row r="391" spans="3:7" x14ac:dyDescent="0.25">
      <c r="C391" s="72"/>
      <c r="D391" s="90"/>
      <c r="E391" s="91"/>
      <c r="F391" s="91"/>
      <c r="G391" s="91"/>
    </row>
    <row r="392" spans="3:7" x14ac:dyDescent="0.25">
      <c r="C392" s="72"/>
      <c r="D392" s="90"/>
      <c r="E392" s="91"/>
      <c r="F392" s="91"/>
      <c r="G392" s="91"/>
    </row>
    <row r="393" spans="3:7" x14ac:dyDescent="0.25">
      <c r="C393" s="72"/>
      <c r="D393" s="90"/>
      <c r="E393" s="91"/>
      <c r="F393" s="91"/>
      <c r="G393" s="91"/>
    </row>
    <row r="394" spans="3:7" x14ac:dyDescent="0.25">
      <c r="C394" s="72"/>
      <c r="D394" s="90"/>
      <c r="E394" s="91"/>
      <c r="F394" s="91"/>
      <c r="G394" s="91"/>
    </row>
    <row r="395" spans="3:7" x14ac:dyDescent="0.25">
      <c r="C395" s="72"/>
      <c r="D395" s="90"/>
      <c r="E395" s="91"/>
      <c r="F395" s="91"/>
      <c r="G395" s="91"/>
    </row>
    <row r="396" spans="3:7" x14ac:dyDescent="0.25">
      <c r="C396" s="72"/>
      <c r="D396" s="90"/>
      <c r="E396" s="91"/>
      <c r="F396" s="91"/>
      <c r="G396" s="91"/>
    </row>
    <row r="397" spans="3:7" x14ac:dyDescent="0.25">
      <c r="C397" s="72"/>
      <c r="D397" s="90"/>
      <c r="E397" s="91"/>
      <c r="F397" s="91"/>
      <c r="G397" s="91"/>
    </row>
    <row r="398" spans="3:7" x14ac:dyDescent="0.25">
      <c r="C398" s="72"/>
      <c r="D398" s="90"/>
      <c r="E398" s="91"/>
      <c r="F398" s="91"/>
      <c r="G398" s="91"/>
    </row>
    <row r="399" spans="3:7" x14ac:dyDescent="0.25">
      <c r="C399" s="72"/>
      <c r="D399" s="90"/>
      <c r="E399" s="91"/>
      <c r="F399" s="91"/>
      <c r="G399" s="91"/>
    </row>
    <row r="400" spans="3:7" x14ac:dyDescent="0.25">
      <c r="C400" s="72"/>
      <c r="D400" s="90"/>
      <c r="E400" s="91"/>
      <c r="F400" s="91"/>
      <c r="G400" s="91"/>
    </row>
    <row r="401" spans="3:7" x14ac:dyDescent="0.25">
      <c r="C401" s="72"/>
      <c r="D401" s="90"/>
      <c r="E401" s="91"/>
      <c r="F401" s="91"/>
      <c r="G401" s="91"/>
    </row>
    <row r="402" spans="3:7" x14ac:dyDescent="0.25">
      <c r="C402" s="72"/>
      <c r="D402" s="90"/>
      <c r="E402" s="91"/>
      <c r="F402" s="91"/>
      <c r="G402" s="91"/>
    </row>
    <row r="403" spans="3:7" x14ac:dyDescent="0.25">
      <c r="C403" s="72"/>
      <c r="D403" s="90"/>
      <c r="E403" s="91"/>
      <c r="F403" s="91"/>
      <c r="G403" s="91"/>
    </row>
    <row r="404" spans="3:7" x14ac:dyDescent="0.25">
      <c r="C404" s="72"/>
      <c r="D404" s="90"/>
      <c r="E404" s="91"/>
      <c r="F404" s="91"/>
      <c r="G404" s="91"/>
    </row>
    <row r="405" spans="3:7" x14ac:dyDescent="0.25">
      <c r="C405" s="72"/>
      <c r="D405" s="90"/>
      <c r="E405" s="91"/>
      <c r="F405" s="91"/>
      <c r="G405" s="91"/>
    </row>
    <row r="406" spans="3:7" x14ac:dyDescent="0.25">
      <c r="C406" s="72"/>
      <c r="D406" s="90"/>
      <c r="E406" s="91"/>
      <c r="F406" s="91"/>
      <c r="G406" s="91"/>
    </row>
    <row r="407" spans="3:7" x14ac:dyDescent="0.25">
      <c r="C407" s="72"/>
      <c r="D407" s="90"/>
      <c r="E407" s="91"/>
      <c r="F407" s="91"/>
      <c r="G407" s="91"/>
    </row>
    <row r="408" spans="3:7" x14ac:dyDescent="0.25">
      <c r="C408" s="72"/>
      <c r="D408" s="90"/>
      <c r="E408" s="91"/>
      <c r="F408" s="91"/>
      <c r="G408" s="91"/>
    </row>
    <row r="409" spans="3:7" x14ac:dyDescent="0.25">
      <c r="C409" s="72"/>
      <c r="D409" s="90"/>
      <c r="E409" s="91"/>
      <c r="F409" s="91"/>
      <c r="G409" s="91"/>
    </row>
    <row r="410" spans="3:7" x14ac:dyDescent="0.25">
      <c r="C410" s="72"/>
      <c r="D410" s="90"/>
      <c r="E410" s="91"/>
      <c r="F410" s="91"/>
      <c r="G410" s="91"/>
    </row>
    <row r="411" spans="3:7" x14ac:dyDescent="0.25">
      <c r="C411" s="72"/>
      <c r="D411" s="90"/>
      <c r="E411" s="91"/>
      <c r="F411" s="91"/>
      <c r="G411" s="91"/>
    </row>
    <row r="412" spans="3:7" x14ac:dyDescent="0.25">
      <c r="C412" s="72"/>
      <c r="D412" s="90"/>
      <c r="E412" s="91"/>
      <c r="F412" s="91"/>
      <c r="G412" s="91"/>
    </row>
    <row r="413" spans="3:7" x14ac:dyDescent="0.25">
      <c r="C413" s="72"/>
      <c r="D413" s="90"/>
      <c r="E413" s="91"/>
      <c r="F413" s="91"/>
      <c r="G413" s="91"/>
    </row>
    <row r="414" spans="3:7" x14ac:dyDescent="0.25">
      <c r="C414" s="72"/>
      <c r="D414" s="90"/>
      <c r="E414" s="91"/>
      <c r="F414" s="91"/>
      <c r="G414" s="91"/>
    </row>
    <row r="415" spans="3:7" x14ac:dyDescent="0.25">
      <c r="C415" s="72"/>
      <c r="D415" s="90"/>
      <c r="E415" s="91"/>
      <c r="F415" s="91"/>
      <c r="G415" s="91"/>
    </row>
    <row r="416" spans="3:7" x14ac:dyDescent="0.25">
      <c r="C416" s="72"/>
      <c r="D416" s="90"/>
      <c r="E416" s="91"/>
      <c r="F416" s="91"/>
      <c r="G416" s="91"/>
    </row>
    <row r="417" spans="3:7" x14ac:dyDescent="0.25">
      <c r="C417" s="72"/>
      <c r="D417" s="90"/>
      <c r="E417" s="91"/>
      <c r="F417" s="91"/>
      <c r="G417" s="91"/>
    </row>
    <row r="418" spans="3:7" x14ac:dyDescent="0.25">
      <c r="C418" s="72"/>
      <c r="D418" s="90"/>
      <c r="E418" s="91"/>
      <c r="F418" s="91"/>
      <c r="G418" s="91"/>
    </row>
    <row r="419" spans="3:7" x14ac:dyDescent="0.25">
      <c r="C419" s="72"/>
      <c r="D419" s="90"/>
      <c r="E419" s="91"/>
      <c r="F419" s="91"/>
      <c r="G419" s="91"/>
    </row>
    <row r="420" spans="3:7" x14ac:dyDescent="0.25">
      <c r="C420" s="72"/>
      <c r="D420" s="90"/>
      <c r="E420" s="91"/>
      <c r="F420" s="91"/>
      <c r="G420" s="91"/>
    </row>
    <row r="421" spans="3:7" x14ac:dyDescent="0.25">
      <c r="C421" s="72"/>
      <c r="D421" s="90"/>
      <c r="E421" s="91"/>
      <c r="F421" s="91"/>
      <c r="G421" s="91"/>
    </row>
    <row r="422" spans="3:7" x14ac:dyDescent="0.25">
      <c r="C422" s="72"/>
      <c r="D422" s="90"/>
      <c r="E422" s="91"/>
      <c r="F422" s="91"/>
      <c r="G422" s="91"/>
    </row>
    <row r="423" spans="3:7" x14ac:dyDescent="0.25">
      <c r="C423" s="72"/>
      <c r="D423" s="90"/>
      <c r="E423" s="91"/>
      <c r="F423" s="91"/>
      <c r="G423" s="91"/>
    </row>
    <row r="424" spans="3:7" x14ac:dyDescent="0.25">
      <c r="C424" s="72"/>
      <c r="D424" s="90"/>
      <c r="E424" s="91"/>
      <c r="F424" s="91"/>
      <c r="G424" s="91"/>
    </row>
    <row r="425" spans="3:7" x14ac:dyDescent="0.25">
      <c r="C425" s="72"/>
      <c r="D425" s="90"/>
      <c r="E425" s="91"/>
      <c r="F425" s="91"/>
      <c r="G425" s="91"/>
    </row>
    <row r="426" spans="3:7" x14ac:dyDescent="0.25">
      <c r="C426" s="72"/>
      <c r="D426" s="90"/>
      <c r="E426" s="91"/>
      <c r="F426" s="91"/>
      <c r="G426" s="91"/>
    </row>
    <row r="427" spans="3:7" x14ac:dyDescent="0.25">
      <c r="C427" s="72"/>
      <c r="D427" s="90"/>
      <c r="E427" s="91"/>
      <c r="F427" s="91"/>
      <c r="G427" s="91"/>
    </row>
    <row r="428" spans="3:7" x14ac:dyDescent="0.25">
      <c r="C428" s="72"/>
      <c r="D428" s="90"/>
      <c r="E428" s="91"/>
      <c r="F428" s="91"/>
      <c r="G428" s="91"/>
    </row>
    <row r="429" spans="3:7" x14ac:dyDescent="0.25">
      <c r="C429" s="72"/>
      <c r="D429" s="90"/>
      <c r="E429" s="91"/>
      <c r="F429" s="91"/>
      <c r="G429" s="91"/>
    </row>
    <row r="430" spans="3:7" x14ac:dyDescent="0.25">
      <c r="C430" s="72"/>
      <c r="D430" s="90"/>
      <c r="E430" s="91"/>
      <c r="F430" s="91"/>
      <c r="G430" s="91"/>
    </row>
    <row r="431" spans="3:7" x14ac:dyDescent="0.25">
      <c r="C431" s="72"/>
      <c r="D431" s="90"/>
      <c r="E431" s="91"/>
      <c r="F431" s="91"/>
      <c r="G431" s="91"/>
    </row>
    <row r="432" spans="3:7" x14ac:dyDescent="0.25">
      <c r="C432" s="72"/>
      <c r="D432" s="90"/>
      <c r="E432" s="91"/>
      <c r="F432" s="91"/>
      <c r="G432" s="91"/>
    </row>
    <row r="433" spans="3:7" x14ac:dyDescent="0.25">
      <c r="C433" s="72"/>
      <c r="D433" s="90"/>
      <c r="E433" s="91"/>
      <c r="F433" s="91"/>
      <c r="G433" s="91"/>
    </row>
    <row r="434" spans="3:7" x14ac:dyDescent="0.25">
      <c r="C434" s="72"/>
      <c r="D434" s="90"/>
      <c r="E434" s="91"/>
      <c r="F434" s="91"/>
      <c r="G434" s="91"/>
    </row>
    <row r="435" spans="3:7" x14ac:dyDescent="0.25">
      <c r="C435" s="72"/>
      <c r="D435" s="90"/>
      <c r="E435" s="91"/>
      <c r="F435" s="91"/>
      <c r="G435" s="91"/>
    </row>
    <row r="436" spans="3:7" x14ac:dyDescent="0.25">
      <c r="C436" s="72"/>
      <c r="D436" s="90"/>
      <c r="E436" s="91"/>
      <c r="F436" s="91"/>
      <c r="G436" s="91"/>
    </row>
    <row r="437" spans="3:7" x14ac:dyDescent="0.25">
      <c r="C437" s="72"/>
      <c r="D437" s="90"/>
      <c r="E437" s="91"/>
      <c r="F437" s="91"/>
      <c r="G437" s="91"/>
    </row>
    <row r="438" spans="3:7" x14ac:dyDescent="0.25">
      <c r="C438" s="72"/>
      <c r="D438" s="90"/>
      <c r="E438" s="91"/>
      <c r="F438" s="91"/>
      <c r="G438" s="91"/>
    </row>
    <row r="439" spans="3:7" x14ac:dyDescent="0.25">
      <c r="C439" s="72"/>
      <c r="D439" s="90"/>
      <c r="E439" s="91"/>
      <c r="F439" s="91"/>
      <c r="G439" s="91"/>
    </row>
    <row r="440" spans="3:7" x14ac:dyDescent="0.25">
      <c r="C440" s="72"/>
      <c r="D440" s="90"/>
      <c r="E440" s="91"/>
      <c r="F440" s="91"/>
      <c r="G440" s="91"/>
    </row>
    <row r="441" spans="3:7" x14ac:dyDescent="0.25">
      <c r="C441" s="72"/>
      <c r="D441" s="90"/>
      <c r="E441" s="91"/>
      <c r="F441" s="91"/>
      <c r="G441" s="91"/>
    </row>
    <row r="442" spans="3:7" x14ac:dyDescent="0.25">
      <c r="C442" s="72"/>
      <c r="D442" s="90"/>
      <c r="E442" s="91"/>
      <c r="F442" s="91"/>
      <c r="G442" s="91"/>
    </row>
    <row r="443" spans="3:7" x14ac:dyDescent="0.25">
      <c r="C443" s="72"/>
      <c r="D443" s="90"/>
      <c r="E443" s="91"/>
      <c r="F443" s="91"/>
      <c r="G443" s="91"/>
    </row>
    <row r="444" spans="3:7" x14ac:dyDescent="0.25">
      <c r="C444" s="72"/>
      <c r="D444" s="90"/>
      <c r="E444" s="91"/>
      <c r="F444" s="91"/>
      <c r="G444" s="91"/>
    </row>
    <row r="445" spans="3:7" x14ac:dyDescent="0.25">
      <c r="C445" s="72"/>
      <c r="D445" s="90"/>
      <c r="E445" s="91"/>
      <c r="F445" s="91"/>
      <c r="G445" s="91"/>
    </row>
    <row r="446" spans="3:7" x14ac:dyDescent="0.25">
      <c r="C446" s="72"/>
      <c r="D446" s="90"/>
      <c r="E446" s="91"/>
      <c r="F446" s="91"/>
      <c r="G446" s="91"/>
    </row>
    <row r="447" spans="3:7" x14ac:dyDescent="0.25">
      <c r="C447" s="72"/>
      <c r="D447" s="90"/>
      <c r="E447" s="91"/>
      <c r="F447" s="91"/>
      <c r="G447" s="91"/>
    </row>
    <row r="448" spans="3:7" x14ac:dyDescent="0.25">
      <c r="C448" s="72"/>
      <c r="D448" s="90"/>
      <c r="E448" s="91"/>
      <c r="F448" s="91"/>
      <c r="G448" s="91"/>
    </row>
    <row r="449" spans="3:7" x14ac:dyDescent="0.25">
      <c r="C449" s="72"/>
      <c r="D449" s="90"/>
      <c r="E449" s="91"/>
      <c r="F449" s="91"/>
      <c r="G449" s="91"/>
    </row>
    <row r="450" spans="3:7" x14ac:dyDescent="0.25">
      <c r="C450" s="72"/>
      <c r="D450" s="90"/>
      <c r="E450" s="91"/>
      <c r="F450" s="91"/>
      <c r="G450" s="91"/>
    </row>
    <row r="451" spans="3:7" x14ac:dyDescent="0.25">
      <c r="C451" s="72"/>
      <c r="D451" s="90"/>
      <c r="E451" s="91"/>
      <c r="F451" s="91"/>
      <c r="G451" s="91"/>
    </row>
    <row r="452" spans="3:7" x14ac:dyDescent="0.25">
      <c r="C452" s="72"/>
      <c r="D452" s="90"/>
      <c r="E452" s="91"/>
      <c r="F452" s="91"/>
      <c r="G452" s="91"/>
    </row>
    <row r="453" spans="3:7" x14ac:dyDescent="0.25">
      <c r="C453" s="72"/>
      <c r="D453" s="90"/>
      <c r="E453" s="91"/>
      <c r="F453" s="91"/>
      <c r="G453" s="91"/>
    </row>
    <row r="454" spans="3:7" x14ac:dyDescent="0.25">
      <c r="C454" s="72"/>
      <c r="D454" s="90"/>
      <c r="E454" s="91"/>
      <c r="F454" s="91"/>
      <c r="G454" s="91"/>
    </row>
    <row r="455" spans="3:7" x14ac:dyDescent="0.25">
      <c r="C455" s="72"/>
      <c r="D455" s="90"/>
      <c r="E455" s="91"/>
      <c r="F455" s="91"/>
      <c r="G455" s="91"/>
    </row>
    <row r="456" spans="3:7" x14ac:dyDescent="0.25">
      <c r="C456" s="72"/>
      <c r="D456" s="90"/>
      <c r="E456" s="91"/>
      <c r="F456" s="91"/>
      <c r="G456" s="91"/>
    </row>
    <row r="457" spans="3:7" x14ac:dyDescent="0.25">
      <c r="C457" s="72"/>
      <c r="D457" s="90"/>
      <c r="E457" s="91"/>
      <c r="F457" s="91"/>
      <c r="G457" s="91"/>
    </row>
    <row r="458" spans="3:7" x14ac:dyDescent="0.25">
      <c r="C458" s="72"/>
      <c r="D458" s="90"/>
      <c r="E458" s="91"/>
      <c r="F458" s="91"/>
      <c r="G458" s="91"/>
    </row>
    <row r="459" spans="3:7" x14ac:dyDescent="0.25">
      <c r="C459" s="72"/>
      <c r="D459" s="90"/>
      <c r="E459" s="91"/>
      <c r="F459" s="91"/>
      <c r="G459" s="91"/>
    </row>
    <row r="460" spans="3:7" x14ac:dyDescent="0.25">
      <c r="C460" s="72"/>
      <c r="D460" s="90"/>
      <c r="E460" s="91"/>
      <c r="F460" s="91"/>
      <c r="G460" s="91"/>
    </row>
    <row r="461" spans="3:7" x14ac:dyDescent="0.25">
      <c r="C461" s="72"/>
      <c r="D461" s="90"/>
      <c r="E461" s="91"/>
      <c r="F461" s="91"/>
      <c r="G461" s="91"/>
    </row>
    <row r="462" spans="3:7" x14ac:dyDescent="0.25">
      <c r="C462" s="72"/>
      <c r="D462" s="90"/>
      <c r="E462" s="91"/>
      <c r="F462" s="91"/>
      <c r="G462" s="91"/>
    </row>
    <row r="463" spans="3:7" x14ac:dyDescent="0.25">
      <c r="C463" s="72"/>
      <c r="D463" s="90"/>
      <c r="E463" s="91"/>
      <c r="F463" s="91"/>
      <c r="G463" s="91"/>
    </row>
    <row r="464" spans="3:7" x14ac:dyDescent="0.25">
      <c r="C464" s="72"/>
      <c r="D464" s="90"/>
      <c r="E464" s="91"/>
      <c r="F464" s="91"/>
      <c r="G464" s="91"/>
    </row>
    <row r="465" spans="3:7" x14ac:dyDescent="0.25">
      <c r="C465" s="72"/>
      <c r="D465" s="90"/>
      <c r="E465" s="91"/>
      <c r="F465" s="91"/>
      <c r="G465" s="91"/>
    </row>
    <row r="466" spans="3:7" x14ac:dyDescent="0.25">
      <c r="C466" s="72"/>
      <c r="D466" s="90"/>
      <c r="E466" s="91"/>
      <c r="F466" s="91"/>
      <c r="G466" s="91"/>
    </row>
    <row r="467" spans="3:7" x14ac:dyDescent="0.25">
      <c r="C467" s="72"/>
      <c r="D467" s="90"/>
      <c r="E467" s="91"/>
      <c r="F467" s="91"/>
      <c r="G467" s="91"/>
    </row>
    <row r="468" spans="3:7" x14ac:dyDescent="0.25">
      <c r="C468" s="72"/>
      <c r="D468" s="90"/>
      <c r="E468" s="91"/>
      <c r="F468" s="91"/>
      <c r="G468" s="91"/>
    </row>
    <row r="469" spans="3:7" x14ac:dyDescent="0.25">
      <c r="C469" s="72"/>
      <c r="D469" s="90"/>
      <c r="E469" s="91"/>
      <c r="F469" s="91"/>
      <c r="G469" s="91"/>
    </row>
    <row r="470" spans="3:7" x14ac:dyDescent="0.25">
      <c r="C470" s="72"/>
      <c r="D470" s="90"/>
      <c r="E470" s="91"/>
      <c r="F470" s="91"/>
      <c r="G470" s="91"/>
    </row>
    <row r="471" spans="3:7" x14ac:dyDescent="0.25">
      <c r="C471" s="72"/>
      <c r="D471" s="90"/>
      <c r="E471" s="91"/>
      <c r="F471" s="91"/>
      <c r="G471" s="91"/>
    </row>
    <row r="472" spans="3:7" x14ac:dyDescent="0.25">
      <c r="C472" s="72"/>
      <c r="D472" s="90"/>
      <c r="E472" s="91"/>
      <c r="F472" s="91"/>
      <c r="G472" s="91"/>
    </row>
    <row r="473" spans="3:7" x14ac:dyDescent="0.25">
      <c r="C473" s="72"/>
      <c r="D473" s="90"/>
      <c r="E473" s="91"/>
      <c r="F473" s="91"/>
      <c r="G473" s="91"/>
    </row>
    <row r="474" spans="3:7" x14ac:dyDescent="0.25">
      <c r="C474" s="72"/>
      <c r="D474" s="90"/>
      <c r="E474" s="91"/>
      <c r="F474" s="91"/>
      <c r="G474" s="91"/>
    </row>
    <row r="475" spans="3:7" x14ac:dyDescent="0.25">
      <c r="C475" s="72"/>
      <c r="D475" s="90"/>
      <c r="E475" s="91"/>
      <c r="F475" s="91"/>
      <c r="G475" s="91"/>
    </row>
    <row r="476" spans="3:7" x14ac:dyDescent="0.25">
      <c r="C476" s="72"/>
      <c r="D476" s="90"/>
      <c r="E476" s="91"/>
      <c r="F476" s="91"/>
      <c r="G476" s="91"/>
    </row>
    <row r="477" spans="3:7" x14ac:dyDescent="0.25">
      <c r="C477" s="72"/>
      <c r="D477" s="90"/>
      <c r="E477" s="91"/>
      <c r="F477" s="91"/>
      <c r="G477" s="91"/>
    </row>
    <row r="478" spans="3:7" x14ac:dyDescent="0.25">
      <c r="C478" s="72"/>
      <c r="D478" s="90"/>
      <c r="E478" s="91"/>
      <c r="F478" s="91"/>
      <c r="G478" s="91"/>
    </row>
    <row r="479" spans="3:7" x14ac:dyDescent="0.25">
      <c r="C479" s="72"/>
      <c r="D479" s="90"/>
      <c r="E479" s="91"/>
      <c r="F479" s="91"/>
      <c r="G479" s="91"/>
    </row>
    <row r="480" spans="3:7" x14ac:dyDescent="0.25">
      <c r="C480" s="72"/>
      <c r="D480" s="90"/>
      <c r="E480" s="91"/>
      <c r="F480" s="91"/>
      <c r="G480" s="91"/>
    </row>
    <row r="481" spans="3:7" x14ac:dyDescent="0.25">
      <c r="C481" s="72"/>
      <c r="D481" s="90"/>
      <c r="E481" s="91"/>
      <c r="F481" s="91"/>
      <c r="G481" s="91"/>
    </row>
    <row r="482" spans="3:7" x14ac:dyDescent="0.25">
      <c r="C482" s="72"/>
      <c r="D482" s="90"/>
      <c r="E482" s="91"/>
      <c r="F482" s="91"/>
      <c r="G482" s="91"/>
    </row>
    <row r="483" spans="3:7" x14ac:dyDescent="0.25">
      <c r="C483" s="72"/>
      <c r="D483" s="90"/>
      <c r="E483" s="91"/>
      <c r="F483" s="91"/>
      <c r="G483" s="91"/>
    </row>
    <row r="484" spans="3:7" x14ac:dyDescent="0.25">
      <c r="C484" s="72"/>
      <c r="D484" s="90"/>
      <c r="E484" s="91"/>
      <c r="F484" s="91"/>
      <c r="G484" s="91"/>
    </row>
    <row r="485" spans="3:7" x14ac:dyDescent="0.25">
      <c r="C485" s="72"/>
      <c r="D485" s="90"/>
      <c r="E485" s="91"/>
      <c r="F485" s="91"/>
      <c r="G485" s="91"/>
    </row>
    <row r="486" spans="3:7" x14ac:dyDescent="0.25">
      <c r="C486" s="72"/>
      <c r="D486" s="90"/>
      <c r="E486" s="91"/>
      <c r="F486" s="91"/>
      <c r="G486" s="91"/>
    </row>
    <row r="487" spans="3:7" x14ac:dyDescent="0.25">
      <c r="C487" s="72"/>
      <c r="D487" s="90"/>
      <c r="E487" s="91"/>
      <c r="F487" s="91"/>
      <c r="G487" s="91"/>
    </row>
    <row r="488" spans="3:7" x14ac:dyDescent="0.25">
      <c r="C488" s="72"/>
      <c r="D488" s="90"/>
      <c r="E488" s="91"/>
      <c r="F488" s="91"/>
      <c r="G488" s="91"/>
    </row>
    <row r="489" spans="3:7" x14ac:dyDescent="0.25">
      <c r="C489" s="72"/>
      <c r="D489" s="90"/>
      <c r="E489" s="91"/>
      <c r="F489" s="91"/>
      <c r="G489" s="91"/>
    </row>
    <row r="490" spans="3:7" x14ac:dyDescent="0.25">
      <c r="C490" s="72"/>
      <c r="D490" s="90"/>
      <c r="E490" s="91"/>
      <c r="F490" s="91"/>
      <c r="G490" s="91"/>
    </row>
    <row r="491" spans="3:7" x14ac:dyDescent="0.25">
      <c r="C491" s="72"/>
      <c r="D491" s="90"/>
      <c r="E491" s="91"/>
      <c r="F491" s="91"/>
      <c r="G491" s="91"/>
    </row>
    <row r="492" spans="3:7" x14ac:dyDescent="0.25">
      <c r="C492" s="72"/>
      <c r="D492" s="90"/>
      <c r="E492" s="91"/>
      <c r="F492" s="91"/>
      <c r="G492" s="91"/>
    </row>
    <row r="493" spans="3:7" x14ac:dyDescent="0.25">
      <c r="C493" s="72"/>
      <c r="D493" s="90"/>
      <c r="E493" s="91"/>
      <c r="F493" s="91"/>
      <c r="G493" s="91"/>
    </row>
    <row r="494" spans="3:7" x14ac:dyDescent="0.25">
      <c r="C494" s="72"/>
      <c r="D494" s="90"/>
      <c r="E494" s="91"/>
      <c r="F494" s="91"/>
      <c r="G494" s="91"/>
    </row>
    <row r="495" spans="3:7" x14ac:dyDescent="0.25">
      <c r="C495" s="72"/>
      <c r="D495" s="90"/>
      <c r="E495" s="91"/>
      <c r="F495" s="91"/>
      <c r="G495" s="91"/>
    </row>
    <row r="496" spans="3:7" x14ac:dyDescent="0.25">
      <c r="C496" s="72"/>
      <c r="D496" s="90"/>
      <c r="E496" s="91"/>
      <c r="F496" s="91"/>
      <c r="G496" s="91"/>
    </row>
    <row r="497" spans="3:7" x14ac:dyDescent="0.25">
      <c r="C497" s="72"/>
      <c r="D497" s="90"/>
      <c r="E497" s="91"/>
      <c r="F497" s="91"/>
      <c r="G497" s="91"/>
    </row>
    <row r="498" spans="3:7" x14ac:dyDescent="0.25">
      <c r="C498" s="72"/>
      <c r="D498" s="90"/>
      <c r="E498" s="91"/>
      <c r="F498" s="91"/>
      <c r="G498" s="91"/>
    </row>
    <row r="499" spans="3:7" x14ac:dyDescent="0.25">
      <c r="C499" s="72"/>
      <c r="D499" s="90"/>
      <c r="E499" s="91"/>
      <c r="F499" s="91"/>
      <c r="G499" s="91"/>
    </row>
    <row r="500" spans="3:7" x14ac:dyDescent="0.25">
      <c r="C500" s="72"/>
      <c r="D500" s="90"/>
      <c r="E500" s="91"/>
      <c r="F500" s="91"/>
      <c r="G500" s="91"/>
    </row>
    <row r="501" spans="3:7" x14ac:dyDescent="0.25">
      <c r="C501" s="72"/>
      <c r="D501" s="90"/>
      <c r="E501" s="91"/>
      <c r="F501" s="91"/>
      <c r="G501" s="91"/>
    </row>
    <row r="502" spans="3:7" x14ac:dyDescent="0.25">
      <c r="C502" s="72"/>
      <c r="D502" s="90"/>
      <c r="E502" s="91"/>
      <c r="F502" s="91"/>
      <c r="G502" s="91"/>
    </row>
    <row r="503" spans="3:7" x14ac:dyDescent="0.25">
      <c r="C503" s="72"/>
      <c r="D503" s="90"/>
      <c r="E503" s="91"/>
      <c r="F503" s="91"/>
      <c r="G503" s="91"/>
    </row>
    <row r="504" spans="3:7" x14ac:dyDescent="0.25">
      <c r="C504" s="72"/>
      <c r="D504" s="90"/>
      <c r="E504" s="91"/>
      <c r="F504" s="91"/>
      <c r="G504" s="91"/>
    </row>
    <row r="505" spans="3:7" x14ac:dyDescent="0.25">
      <c r="C505" s="72"/>
      <c r="D505" s="90"/>
      <c r="E505" s="91"/>
      <c r="F505" s="91"/>
      <c r="G505" s="91"/>
    </row>
    <row r="506" spans="3:7" x14ac:dyDescent="0.25">
      <c r="C506" s="72"/>
      <c r="D506" s="90"/>
      <c r="E506" s="91"/>
      <c r="F506" s="91"/>
      <c r="G506" s="91"/>
    </row>
    <row r="507" spans="3:7" x14ac:dyDescent="0.25">
      <c r="C507" s="72"/>
      <c r="D507" s="90"/>
      <c r="E507" s="91"/>
      <c r="F507" s="91"/>
      <c r="G507" s="91"/>
    </row>
    <row r="508" spans="3:7" x14ac:dyDescent="0.25">
      <c r="C508" s="72"/>
      <c r="D508" s="90"/>
      <c r="E508" s="91"/>
      <c r="F508" s="91"/>
      <c r="G508" s="91"/>
    </row>
    <row r="509" spans="3:7" x14ac:dyDescent="0.25">
      <c r="C509" s="72"/>
      <c r="D509" s="90"/>
      <c r="E509" s="91"/>
      <c r="F509" s="91"/>
      <c r="G509" s="91"/>
    </row>
    <row r="510" spans="3:7" x14ac:dyDescent="0.25">
      <c r="C510" s="72"/>
      <c r="D510" s="90"/>
      <c r="E510" s="91"/>
      <c r="F510" s="91"/>
      <c r="G510" s="91"/>
    </row>
    <row r="511" spans="3:7" x14ac:dyDescent="0.25">
      <c r="C511" s="72"/>
      <c r="D511" s="90"/>
      <c r="E511" s="91"/>
      <c r="F511" s="91"/>
      <c r="G511" s="91"/>
    </row>
    <row r="512" spans="3:7" x14ac:dyDescent="0.25">
      <c r="C512" s="72"/>
      <c r="D512" s="90"/>
      <c r="E512" s="91"/>
      <c r="F512" s="91"/>
      <c r="G512" s="91"/>
    </row>
    <row r="513" spans="3:7" x14ac:dyDescent="0.25">
      <c r="C513" s="72"/>
      <c r="D513" s="90"/>
      <c r="E513" s="91"/>
      <c r="F513" s="91"/>
      <c r="G513" s="91"/>
    </row>
    <row r="514" spans="3:7" x14ac:dyDescent="0.25">
      <c r="C514" s="72"/>
      <c r="D514" s="90"/>
      <c r="E514" s="91"/>
      <c r="F514" s="91"/>
      <c r="G514" s="91"/>
    </row>
    <row r="515" spans="3:7" x14ac:dyDescent="0.25">
      <c r="C515" s="72"/>
      <c r="D515" s="90"/>
      <c r="E515" s="91"/>
      <c r="F515" s="91"/>
      <c r="G515" s="91"/>
    </row>
    <row r="516" spans="3:7" x14ac:dyDescent="0.25">
      <c r="C516" s="72"/>
      <c r="D516" s="90"/>
      <c r="E516" s="91"/>
      <c r="F516" s="91"/>
      <c r="G516" s="91"/>
    </row>
    <row r="517" spans="3:7" x14ac:dyDescent="0.25">
      <c r="C517" s="72"/>
      <c r="D517" s="90"/>
      <c r="E517" s="91"/>
      <c r="F517" s="91"/>
      <c r="G517" s="91"/>
    </row>
    <row r="518" spans="3:7" x14ac:dyDescent="0.25">
      <c r="C518" s="72"/>
      <c r="D518" s="90"/>
      <c r="E518" s="91"/>
      <c r="F518" s="91"/>
      <c r="G518" s="91"/>
    </row>
    <row r="519" spans="3:7" x14ac:dyDescent="0.25">
      <c r="C519" s="72"/>
      <c r="D519" s="90"/>
      <c r="E519" s="91"/>
      <c r="F519" s="91"/>
      <c r="G519" s="91"/>
    </row>
    <row r="520" spans="3:7" x14ac:dyDescent="0.25">
      <c r="C520" s="72"/>
      <c r="D520" s="90"/>
      <c r="E520" s="91"/>
      <c r="F520" s="91"/>
      <c r="G520" s="91"/>
    </row>
    <row r="521" spans="3:7" x14ac:dyDescent="0.25">
      <c r="C521" s="72"/>
      <c r="D521" s="90"/>
      <c r="E521" s="91"/>
      <c r="F521" s="91"/>
      <c r="G521" s="91"/>
    </row>
    <row r="522" spans="3:7" x14ac:dyDescent="0.25">
      <c r="C522" s="72"/>
      <c r="D522" s="90"/>
      <c r="E522" s="91"/>
      <c r="F522" s="91"/>
      <c r="G522" s="91"/>
    </row>
    <row r="523" spans="3:7" x14ac:dyDescent="0.25">
      <c r="C523" s="72"/>
      <c r="D523" s="90"/>
      <c r="E523" s="91"/>
      <c r="F523" s="91"/>
      <c r="G523" s="91"/>
    </row>
    <row r="524" spans="3:7" x14ac:dyDescent="0.25">
      <c r="C524" s="72"/>
      <c r="D524" s="90"/>
      <c r="E524" s="91"/>
      <c r="F524" s="91"/>
      <c r="G524" s="91"/>
    </row>
    <row r="525" spans="3:7" x14ac:dyDescent="0.25">
      <c r="C525" s="72"/>
      <c r="D525" s="90"/>
      <c r="E525" s="91"/>
      <c r="F525" s="91"/>
      <c r="G525" s="91"/>
    </row>
    <row r="526" spans="3:7" x14ac:dyDescent="0.25">
      <c r="C526" s="72"/>
      <c r="D526" s="90"/>
      <c r="E526" s="91"/>
      <c r="F526" s="91"/>
      <c r="G526" s="91"/>
    </row>
    <row r="527" spans="3:7" x14ac:dyDescent="0.25">
      <c r="C527" s="72"/>
      <c r="D527" s="90"/>
      <c r="E527" s="91"/>
      <c r="F527" s="91"/>
      <c r="G527" s="91"/>
    </row>
    <row r="528" spans="3:7" x14ac:dyDescent="0.25">
      <c r="C528" s="72"/>
      <c r="D528" s="90"/>
      <c r="E528" s="91"/>
      <c r="F528" s="91"/>
      <c r="G528" s="91"/>
    </row>
    <row r="529" spans="3:7" x14ac:dyDescent="0.25">
      <c r="C529" s="72"/>
      <c r="D529" s="90"/>
      <c r="E529" s="91"/>
      <c r="F529" s="91"/>
      <c r="G529" s="91"/>
    </row>
    <row r="530" spans="3:7" x14ac:dyDescent="0.25">
      <c r="C530" s="72"/>
      <c r="D530" s="90"/>
      <c r="E530" s="91"/>
      <c r="F530" s="91"/>
      <c r="G530" s="91"/>
    </row>
    <row r="531" spans="3:7" x14ac:dyDescent="0.25">
      <c r="C531" s="72"/>
      <c r="D531" s="90"/>
      <c r="E531" s="91"/>
      <c r="F531" s="91"/>
      <c r="G531" s="91"/>
    </row>
    <row r="532" spans="3:7" x14ac:dyDescent="0.25">
      <c r="C532" s="72"/>
      <c r="D532" s="90"/>
      <c r="E532" s="91"/>
      <c r="F532" s="91"/>
      <c r="G532" s="91"/>
    </row>
    <row r="533" spans="3:7" x14ac:dyDescent="0.25">
      <c r="C533" s="72"/>
      <c r="D533" s="90"/>
      <c r="E533" s="91"/>
      <c r="F533" s="91"/>
      <c r="G533" s="91"/>
    </row>
    <row r="534" spans="3:7" x14ac:dyDescent="0.25">
      <c r="C534" s="72"/>
      <c r="D534" s="90"/>
      <c r="E534" s="91"/>
      <c r="F534" s="91"/>
      <c r="G534" s="91"/>
    </row>
    <row r="535" spans="3:7" x14ac:dyDescent="0.25">
      <c r="C535" s="72"/>
      <c r="D535" s="90"/>
      <c r="E535" s="91"/>
      <c r="F535" s="91"/>
      <c r="G535" s="91"/>
    </row>
    <row r="536" spans="3:7" x14ac:dyDescent="0.25">
      <c r="C536" s="72"/>
      <c r="D536" s="90"/>
      <c r="E536" s="91"/>
      <c r="F536" s="91"/>
      <c r="G536" s="91"/>
    </row>
    <row r="537" spans="3:7" x14ac:dyDescent="0.25">
      <c r="C537" s="72"/>
      <c r="D537" s="90"/>
      <c r="E537" s="91"/>
      <c r="F537" s="91"/>
      <c r="G537" s="91"/>
    </row>
    <row r="538" spans="3:7" x14ac:dyDescent="0.25">
      <c r="C538" s="72"/>
      <c r="D538" s="90"/>
      <c r="E538" s="91"/>
      <c r="F538" s="91"/>
      <c r="G538" s="91"/>
    </row>
    <row r="539" spans="3:7" x14ac:dyDescent="0.25">
      <c r="C539" s="72"/>
      <c r="D539" s="90"/>
      <c r="E539" s="91"/>
      <c r="F539" s="91"/>
      <c r="G539" s="91"/>
    </row>
    <row r="540" spans="3:7" x14ac:dyDescent="0.25">
      <c r="C540" s="72"/>
      <c r="D540" s="90"/>
      <c r="E540" s="91"/>
      <c r="F540" s="91"/>
      <c r="G540" s="91"/>
    </row>
    <row r="541" spans="3:7" x14ac:dyDescent="0.25">
      <c r="C541" s="72"/>
      <c r="D541" s="90"/>
      <c r="E541" s="91"/>
      <c r="F541" s="91"/>
      <c r="G541" s="91"/>
    </row>
    <row r="542" spans="3:7" x14ac:dyDescent="0.25">
      <c r="C542" s="72"/>
      <c r="D542" s="90"/>
      <c r="E542" s="91"/>
      <c r="F542" s="91"/>
      <c r="G542" s="91"/>
    </row>
    <row r="543" spans="3:7" x14ac:dyDescent="0.25">
      <c r="C543" s="72"/>
      <c r="D543" s="90"/>
      <c r="E543" s="91"/>
      <c r="F543" s="91"/>
      <c r="G543" s="91"/>
    </row>
    <row r="544" spans="3:7" x14ac:dyDescent="0.25">
      <c r="C544" s="72"/>
      <c r="D544" s="90"/>
      <c r="E544" s="91"/>
      <c r="F544" s="91"/>
      <c r="G544" s="91"/>
    </row>
    <row r="545" spans="3:7" x14ac:dyDescent="0.25">
      <c r="C545" s="72"/>
      <c r="D545" s="90"/>
      <c r="E545" s="91"/>
      <c r="F545" s="91"/>
      <c r="G545" s="91"/>
    </row>
    <row r="546" spans="3:7" x14ac:dyDescent="0.25">
      <c r="C546" s="72"/>
      <c r="D546" s="90"/>
      <c r="E546" s="91"/>
      <c r="F546" s="91"/>
      <c r="G546" s="91"/>
    </row>
    <row r="547" spans="3:7" x14ac:dyDescent="0.25">
      <c r="C547" s="72"/>
      <c r="D547" s="90"/>
      <c r="E547" s="91"/>
      <c r="F547" s="91"/>
      <c r="G547" s="91"/>
    </row>
    <row r="548" spans="3:7" x14ac:dyDescent="0.25">
      <c r="C548" s="72"/>
      <c r="D548" s="90"/>
      <c r="E548" s="91"/>
      <c r="F548" s="91"/>
      <c r="G548" s="91"/>
    </row>
    <row r="549" spans="3:7" x14ac:dyDescent="0.25">
      <c r="C549" s="72"/>
      <c r="D549" s="90"/>
      <c r="E549" s="91"/>
      <c r="F549" s="91"/>
      <c r="G549" s="91"/>
    </row>
    <row r="550" spans="3:7" x14ac:dyDescent="0.25">
      <c r="C550" s="72"/>
      <c r="D550" s="90"/>
      <c r="E550" s="91"/>
      <c r="F550" s="91"/>
      <c r="G550" s="91"/>
    </row>
    <row r="551" spans="3:7" x14ac:dyDescent="0.25">
      <c r="C551" s="72"/>
      <c r="D551" s="90"/>
      <c r="E551" s="91"/>
      <c r="F551" s="91"/>
      <c r="G551" s="91"/>
    </row>
    <row r="552" spans="3:7" x14ac:dyDescent="0.25">
      <c r="C552" s="72"/>
      <c r="D552" s="90"/>
      <c r="E552" s="91"/>
      <c r="F552" s="91"/>
      <c r="G552" s="91"/>
    </row>
    <row r="553" spans="3:7" x14ac:dyDescent="0.25">
      <c r="C553" s="72"/>
      <c r="D553" s="90"/>
      <c r="E553" s="91"/>
      <c r="F553" s="91"/>
      <c r="G553" s="91"/>
    </row>
    <row r="554" spans="3:7" x14ac:dyDescent="0.25">
      <c r="C554" s="72"/>
      <c r="D554" s="90"/>
      <c r="E554" s="91"/>
      <c r="F554" s="91"/>
      <c r="G554" s="91"/>
    </row>
    <row r="555" spans="3:7" x14ac:dyDescent="0.25">
      <c r="C555" s="72"/>
      <c r="D555" s="90"/>
      <c r="E555" s="91"/>
      <c r="F555" s="91"/>
      <c r="G555" s="91"/>
    </row>
    <row r="556" spans="3:7" x14ac:dyDescent="0.25">
      <c r="C556" s="72"/>
      <c r="D556" s="90"/>
      <c r="E556" s="91"/>
      <c r="F556" s="91"/>
      <c r="G556" s="91"/>
    </row>
    <row r="557" spans="3:7" x14ac:dyDescent="0.25">
      <c r="C557" s="72"/>
      <c r="D557" s="90"/>
      <c r="E557" s="91"/>
      <c r="F557" s="91"/>
      <c r="G557" s="91"/>
    </row>
    <row r="558" spans="3:7" x14ac:dyDescent="0.25">
      <c r="C558" s="72"/>
      <c r="D558" s="90"/>
      <c r="E558" s="91"/>
      <c r="F558" s="91"/>
      <c r="G558" s="91"/>
    </row>
    <row r="559" spans="3:7" x14ac:dyDescent="0.25">
      <c r="C559" s="72"/>
      <c r="D559" s="90"/>
      <c r="E559" s="91"/>
      <c r="F559" s="91"/>
      <c r="G559" s="91"/>
    </row>
    <row r="560" spans="3:7" x14ac:dyDescent="0.25">
      <c r="C560" s="72"/>
      <c r="D560" s="90"/>
      <c r="E560" s="91"/>
      <c r="F560" s="91"/>
      <c r="G560" s="91"/>
    </row>
    <row r="561" spans="3:7" x14ac:dyDescent="0.25">
      <c r="C561" s="72"/>
      <c r="D561" s="90"/>
      <c r="E561" s="91"/>
      <c r="F561" s="91"/>
      <c r="G561" s="91"/>
    </row>
    <row r="562" spans="3:7" x14ac:dyDescent="0.25">
      <c r="C562" s="72"/>
      <c r="D562" s="90"/>
      <c r="E562" s="91"/>
      <c r="F562" s="91"/>
      <c r="G562" s="91"/>
    </row>
    <row r="563" spans="3:7" x14ac:dyDescent="0.25">
      <c r="C563" s="72"/>
      <c r="D563" s="90"/>
      <c r="E563" s="91"/>
      <c r="F563" s="91"/>
      <c r="G563" s="91"/>
    </row>
    <row r="564" spans="3:7" x14ac:dyDescent="0.25">
      <c r="C564" s="72"/>
      <c r="D564" s="90"/>
      <c r="E564" s="91"/>
      <c r="F564" s="91"/>
      <c r="G564" s="91"/>
    </row>
    <row r="565" spans="3:7" x14ac:dyDescent="0.25">
      <c r="C565" s="72"/>
      <c r="D565" s="90"/>
      <c r="E565" s="91"/>
      <c r="F565" s="91"/>
      <c r="G565" s="91"/>
    </row>
    <row r="566" spans="3:7" x14ac:dyDescent="0.25">
      <c r="C566" s="72"/>
      <c r="D566" s="90"/>
      <c r="E566" s="91"/>
      <c r="F566" s="91"/>
      <c r="G566" s="91"/>
    </row>
    <row r="567" spans="3:7" x14ac:dyDescent="0.25">
      <c r="C567" s="72"/>
      <c r="D567" s="90"/>
      <c r="E567" s="91"/>
      <c r="F567" s="91"/>
      <c r="G567" s="91"/>
    </row>
    <row r="568" spans="3:7" x14ac:dyDescent="0.25">
      <c r="C568" s="72"/>
      <c r="D568" s="90"/>
      <c r="E568" s="91"/>
      <c r="F568" s="91"/>
      <c r="G568" s="91"/>
    </row>
    <row r="569" spans="3:7" x14ac:dyDescent="0.25">
      <c r="C569" s="72"/>
      <c r="D569" s="90"/>
      <c r="E569" s="91"/>
      <c r="F569" s="91"/>
      <c r="G569" s="91"/>
    </row>
    <row r="570" spans="3:7" x14ac:dyDescent="0.25">
      <c r="C570" s="72"/>
      <c r="D570" s="90"/>
      <c r="E570" s="91"/>
      <c r="F570" s="91"/>
      <c r="G570" s="91"/>
    </row>
    <row r="571" spans="3:7" x14ac:dyDescent="0.25">
      <c r="C571" s="72"/>
      <c r="D571" s="90"/>
      <c r="E571" s="91"/>
      <c r="F571" s="91"/>
      <c r="G571" s="91"/>
    </row>
    <row r="572" spans="3:7" x14ac:dyDescent="0.25">
      <c r="C572" s="72"/>
      <c r="D572" s="90"/>
      <c r="E572" s="91"/>
      <c r="F572" s="91"/>
      <c r="G572" s="91"/>
    </row>
    <row r="573" spans="3:7" x14ac:dyDescent="0.25">
      <c r="C573" s="72"/>
      <c r="D573" s="90"/>
      <c r="E573" s="91"/>
      <c r="F573" s="91"/>
      <c r="G573" s="91"/>
    </row>
    <row r="574" spans="3:7" x14ac:dyDescent="0.25">
      <c r="C574" s="72"/>
      <c r="D574" s="90"/>
      <c r="E574" s="91"/>
      <c r="F574" s="91"/>
      <c r="G574" s="91"/>
    </row>
    <row r="575" spans="3:7" x14ac:dyDescent="0.25">
      <c r="C575" s="72"/>
      <c r="D575" s="90"/>
      <c r="E575" s="91"/>
      <c r="F575" s="91"/>
      <c r="G575" s="91"/>
    </row>
    <row r="576" spans="3:7" x14ac:dyDescent="0.25">
      <c r="C576" s="72"/>
      <c r="D576" s="90"/>
      <c r="E576" s="91"/>
      <c r="F576" s="91"/>
      <c r="G576" s="91"/>
    </row>
    <row r="577" spans="3:7" x14ac:dyDescent="0.25">
      <c r="C577" s="72"/>
      <c r="D577" s="90"/>
      <c r="E577" s="91"/>
      <c r="F577" s="91"/>
      <c r="G577" s="91"/>
    </row>
    <row r="578" spans="3:7" x14ac:dyDescent="0.25">
      <c r="C578" s="72"/>
      <c r="D578" s="90"/>
      <c r="E578" s="91"/>
      <c r="F578" s="91"/>
      <c r="G578" s="91"/>
    </row>
    <row r="579" spans="3:7" x14ac:dyDescent="0.25">
      <c r="C579" s="72"/>
      <c r="D579" s="90"/>
      <c r="E579" s="91"/>
      <c r="F579" s="91"/>
      <c r="G579" s="91"/>
    </row>
    <row r="580" spans="3:7" x14ac:dyDescent="0.25">
      <c r="C580" s="72"/>
      <c r="D580" s="90"/>
      <c r="E580" s="91"/>
      <c r="F580" s="91"/>
      <c r="G580" s="91"/>
    </row>
    <row r="581" spans="3:7" x14ac:dyDescent="0.25">
      <c r="C581" s="72"/>
      <c r="D581" s="90"/>
      <c r="E581" s="91"/>
      <c r="F581" s="91"/>
      <c r="G581" s="91"/>
    </row>
    <row r="582" spans="3:7" x14ac:dyDescent="0.25">
      <c r="C582" s="72"/>
      <c r="D582" s="90"/>
      <c r="E582" s="91"/>
      <c r="F582" s="91"/>
      <c r="G582" s="91"/>
    </row>
    <row r="583" spans="3:7" x14ac:dyDescent="0.25">
      <c r="C583" s="72"/>
      <c r="D583" s="90"/>
      <c r="E583" s="91"/>
      <c r="F583" s="91"/>
      <c r="G583" s="91"/>
    </row>
    <row r="584" spans="3:7" x14ac:dyDescent="0.25">
      <c r="C584" s="72"/>
      <c r="D584" s="90"/>
      <c r="E584" s="91"/>
      <c r="F584" s="91"/>
      <c r="G584" s="91"/>
    </row>
    <row r="585" spans="3:7" x14ac:dyDescent="0.25">
      <c r="C585" s="72"/>
      <c r="D585" s="90"/>
      <c r="E585" s="91"/>
      <c r="F585" s="91"/>
      <c r="G585" s="91"/>
    </row>
    <row r="586" spans="3:7" x14ac:dyDescent="0.25">
      <c r="C586" s="72"/>
      <c r="D586" s="90"/>
      <c r="E586" s="91"/>
      <c r="F586" s="91"/>
      <c r="G586" s="91"/>
    </row>
    <row r="587" spans="3:7" x14ac:dyDescent="0.25">
      <c r="C587" s="72"/>
      <c r="D587" s="90"/>
      <c r="E587" s="91"/>
      <c r="F587" s="91"/>
      <c r="G587" s="91"/>
    </row>
    <row r="588" spans="3:7" x14ac:dyDescent="0.25">
      <c r="C588" s="72"/>
      <c r="D588" s="90"/>
      <c r="E588" s="91"/>
      <c r="F588" s="91"/>
      <c r="G588" s="91"/>
    </row>
    <row r="589" spans="3:7" x14ac:dyDescent="0.25">
      <c r="C589" s="72"/>
      <c r="D589" s="90"/>
      <c r="E589" s="91"/>
      <c r="F589" s="91"/>
      <c r="G589" s="91"/>
    </row>
    <row r="590" spans="3:7" x14ac:dyDescent="0.25">
      <c r="C590" s="72"/>
      <c r="D590" s="90"/>
      <c r="E590" s="91"/>
      <c r="F590" s="91"/>
      <c r="G590" s="91"/>
    </row>
    <row r="591" spans="3:7" x14ac:dyDescent="0.25">
      <c r="C591" s="72"/>
      <c r="D591" s="90"/>
      <c r="E591" s="91"/>
      <c r="F591" s="91"/>
      <c r="G591" s="91"/>
    </row>
    <row r="592" spans="3:7" x14ac:dyDescent="0.25">
      <c r="C592" s="72"/>
      <c r="D592" s="90"/>
      <c r="E592" s="91"/>
      <c r="F592" s="91"/>
      <c r="G592" s="91"/>
    </row>
    <row r="593" spans="3:7" x14ac:dyDescent="0.25">
      <c r="C593" s="72"/>
      <c r="D593" s="90"/>
      <c r="E593" s="91"/>
      <c r="F593" s="91"/>
      <c r="G593" s="91"/>
    </row>
    <row r="594" spans="3:7" x14ac:dyDescent="0.25">
      <c r="C594" s="72"/>
      <c r="D594" s="90"/>
      <c r="E594" s="91"/>
      <c r="F594" s="91"/>
      <c r="G594" s="91"/>
    </row>
    <row r="595" spans="3:7" x14ac:dyDescent="0.25">
      <c r="C595" s="72"/>
      <c r="D595" s="90"/>
      <c r="E595" s="91"/>
      <c r="F595" s="91"/>
      <c r="G595" s="91"/>
    </row>
  </sheetData>
  <sheetProtection selectLockedCells="1"/>
  <conditionalFormatting sqref="B19:B378">
    <cfRule type="expression" dxfId="6" priority="1" stopIfTrue="1">
      <formula>NOT(Nao_Pago)</formula>
    </cfRule>
    <cfRule type="expression" dxfId="5" priority="2" stopIfTrue="1">
      <formula>IF(MOD(Pagamento_Num,2),TRUE,FALSE)</formula>
    </cfRule>
  </conditionalFormatting>
  <conditionalFormatting sqref="C20:C378">
    <cfRule type="expression" dxfId="4" priority="12" stopIfTrue="1">
      <formula>IF(MOD(Pagamento_Num,2),TRUE,FALSE)</formula>
    </cfRule>
  </conditionalFormatting>
  <conditionalFormatting sqref="C19:D19">
    <cfRule type="expression" dxfId="3" priority="4" stopIfTrue="1">
      <formula>IF(MOD(Pagamento_Num,2),TRUE,FALSE)</formula>
    </cfRule>
  </conditionalFormatting>
  <conditionalFormatting sqref="C19:G378">
    <cfRule type="expression" priority="3" stopIfTrue="1">
      <formula>NOT(Nao_Pago)</formula>
    </cfRule>
  </conditionalFormatting>
  <conditionalFormatting sqref="E19:G53 D20:D53 D54:G378">
    <cfRule type="expression" dxfId="2" priority="14" stopIfTrue="1">
      <formula>IF(MOD(Pagamento_Num,2),TRUE,FALSE)</formula>
    </cfRule>
  </conditionalFormatting>
  <conditionalFormatting sqref="H19:H378">
    <cfRule type="expression" dxfId="1" priority="15" stopIfTrue="1">
      <formula>NOT(Nao_Pago)</formula>
    </cfRule>
    <cfRule type="expression" dxfId="0" priority="16" stopIfTrue="1">
      <formula>IF(MOD(Pagamento_Num,2),TRUE,FALSE)</formula>
    </cfRule>
  </conditionalFormatting>
  <dataValidations count="5">
    <dataValidation allowBlank="1" showInputMessage="1" showErrorMessage="1" errorTitle="Valor inadequado" error="Digite um número inteiro" sqref="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0 JD65540 SZ65540 ACV65540 AMR65540 AWN65540 BGJ65540 BQF65540 CAB65540 CJX65540 CTT65540 DDP65540 DNL65540 DXH65540 EHD65540 EQZ65540 FAV65540 FKR65540 FUN65540 GEJ65540 GOF65540 GYB65540 HHX65540 HRT65540 IBP65540 ILL65540 IVH65540 JFD65540 JOZ65540 JYV65540 KIR65540 KSN65540 LCJ65540 LMF65540 LWB65540 MFX65540 MPT65540 MZP65540 NJL65540 NTH65540 ODD65540 OMZ65540 OWV65540 PGR65540 PQN65540 QAJ65540 QKF65540 QUB65540 RDX65540 RNT65540 RXP65540 SHL65540 SRH65540 TBD65540 TKZ65540 TUV65540 UER65540 UON65540 UYJ65540 VIF65540 VSB65540 WBX65540 WLT65540 WVP65540 H131076 JD131076 SZ131076 ACV131076 AMR131076 AWN131076 BGJ131076 BQF131076 CAB131076 CJX131076 CTT131076 DDP131076 DNL131076 DXH131076 EHD131076 EQZ131076 FAV131076 FKR131076 FUN131076 GEJ131076 GOF131076 GYB131076 HHX131076 HRT131076 IBP131076 ILL131076 IVH131076 JFD131076 JOZ131076 JYV131076 KIR131076 KSN131076 LCJ131076 LMF131076 LWB131076 MFX131076 MPT131076 MZP131076 NJL131076 NTH131076 ODD131076 OMZ131076 OWV131076 PGR131076 PQN131076 QAJ131076 QKF131076 QUB131076 RDX131076 RNT131076 RXP131076 SHL131076 SRH131076 TBD131076 TKZ131076 TUV131076 UER131076 UON131076 UYJ131076 VIF131076 VSB131076 WBX131076 WLT131076 WVP131076 H196612 JD196612 SZ196612 ACV196612 AMR196612 AWN196612 BGJ196612 BQF196612 CAB196612 CJX196612 CTT196612 DDP196612 DNL196612 DXH196612 EHD196612 EQZ196612 FAV196612 FKR196612 FUN196612 GEJ196612 GOF196612 GYB196612 HHX196612 HRT196612 IBP196612 ILL196612 IVH196612 JFD196612 JOZ196612 JYV196612 KIR196612 KSN196612 LCJ196612 LMF196612 LWB196612 MFX196612 MPT196612 MZP196612 NJL196612 NTH196612 ODD196612 OMZ196612 OWV196612 PGR196612 PQN196612 QAJ196612 QKF196612 QUB196612 RDX196612 RNT196612 RXP196612 SHL196612 SRH196612 TBD196612 TKZ196612 TUV196612 UER196612 UON196612 UYJ196612 VIF196612 VSB196612 WBX196612 WLT196612 WVP196612 H262148 JD262148 SZ262148 ACV262148 AMR262148 AWN262148 BGJ262148 BQF262148 CAB262148 CJX262148 CTT262148 DDP262148 DNL262148 DXH262148 EHD262148 EQZ262148 FAV262148 FKR262148 FUN262148 GEJ262148 GOF262148 GYB262148 HHX262148 HRT262148 IBP262148 ILL262148 IVH262148 JFD262148 JOZ262148 JYV262148 KIR262148 KSN262148 LCJ262148 LMF262148 LWB262148 MFX262148 MPT262148 MZP262148 NJL262148 NTH262148 ODD262148 OMZ262148 OWV262148 PGR262148 PQN262148 QAJ262148 QKF262148 QUB262148 RDX262148 RNT262148 RXP262148 SHL262148 SRH262148 TBD262148 TKZ262148 TUV262148 UER262148 UON262148 UYJ262148 VIF262148 VSB262148 WBX262148 WLT262148 WVP262148 H327684 JD327684 SZ327684 ACV327684 AMR327684 AWN327684 BGJ327684 BQF327684 CAB327684 CJX327684 CTT327684 DDP327684 DNL327684 DXH327684 EHD327684 EQZ327684 FAV327684 FKR327684 FUN327684 GEJ327684 GOF327684 GYB327684 HHX327684 HRT327684 IBP327684 ILL327684 IVH327684 JFD327684 JOZ327684 JYV327684 KIR327684 KSN327684 LCJ327684 LMF327684 LWB327684 MFX327684 MPT327684 MZP327684 NJL327684 NTH327684 ODD327684 OMZ327684 OWV327684 PGR327684 PQN327684 QAJ327684 QKF327684 QUB327684 RDX327684 RNT327684 RXP327684 SHL327684 SRH327684 TBD327684 TKZ327684 TUV327684 UER327684 UON327684 UYJ327684 VIF327684 VSB327684 WBX327684 WLT327684 WVP327684 H393220 JD393220 SZ393220 ACV393220 AMR393220 AWN393220 BGJ393220 BQF393220 CAB393220 CJX393220 CTT393220 DDP393220 DNL393220 DXH393220 EHD393220 EQZ393220 FAV393220 FKR393220 FUN393220 GEJ393220 GOF393220 GYB393220 HHX393220 HRT393220 IBP393220 ILL393220 IVH393220 JFD393220 JOZ393220 JYV393220 KIR393220 KSN393220 LCJ393220 LMF393220 LWB393220 MFX393220 MPT393220 MZP393220 NJL393220 NTH393220 ODD393220 OMZ393220 OWV393220 PGR393220 PQN393220 QAJ393220 QKF393220 QUB393220 RDX393220 RNT393220 RXP393220 SHL393220 SRH393220 TBD393220 TKZ393220 TUV393220 UER393220 UON393220 UYJ393220 VIF393220 VSB393220 WBX393220 WLT393220 WVP393220 H458756 JD458756 SZ458756 ACV458756 AMR458756 AWN458756 BGJ458756 BQF458756 CAB458756 CJX458756 CTT458756 DDP458756 DNL458756 DXH458756 EHD458756 EQZ458756 FAV458756 FKR458756 FUN458756 GEJ458756 GOF458756 GYB458756 HHX458756 HRT458756 IBP458756 ILL458756 IVH458756 JFD458756 JOZ458756 JYV458756 KIR458756 KSN458756 LCJ458756 LMF458756 LWB458756 MFX458756 MPT458756 MZP458756 NJL458756 NTH458756 ODD458756 OMZ458756 OWV458756 PGR458756 PQN458756 QAJ458756 QKF458756 QUB458756 RDX458756 RNT458756 RXP458756 SHL458756 SRH458756 TBD458756 TKZ458756 TUV458756 UER458756 UON458756 UYJ458756 VIF458756 VSB458756 WBX458756 WLT458756 WVP458756 H524292 JD524292 SZ524292 ACV524292 AMR524292 AWN524292 BGJ524292 BQF524292 CAB524292 CJX524292 CTT524292 DDP524292 DNL524292 DXH524292 EHD524292 EQZ524292 FAV524292 FKR524292 FUN524292 GEJ524292 GOF524292 GYB524292 HHX524292 HRT524292 IBP524292 ILL524292 IVH524292 JFD524292 JOZ524292 JYV524292 KIR524292 KSN524292 LCJ524292 LMF524292 LWB524292 MFX524292 MPT524292 MZP524292 NJL524292 NTH524292 ODD524292 OMZ524292 OWV524292 PGR524292 PQN524292 QAJ524292 QKF524292 QUB524292 RDX524292 RNT524292 RXP524292 SHL524292 SRH524292 TBD524292 TKZ524292 TUV524292 UER524292 UON524292 UYJ524292 VIF524292 VSB524292 WBX524292 WLT524292 WVP524292 H589828 JD589828 SZ589828 ACV589828 AMR589828 AWN589828 BGJ589828 BQF589828 CAB589828 CJX589828 CTT589828 DDP589828 DNL589828 DXH589828 EHD589828 EQZ589828 FAV589828 FKR589828 FUN589828 GEJ589828 GOF589828 GYB589828 HHX589828 HRT589828 IBP589828 ILL589828 IVH589828 JFD589828 JOZ589828 JYV589828 KIR589828 KSN589828 LCJ589828 LMF589828 LWB589828 MFX589828 MPT589828 MZP589828 NJL589828 NTH589828 ODD589828 OMZ589828 OWV589828 PGR589828 PQN589828 QAJ589828 QKF589828 QUB589828 RDX589828 RNT589828 RXP589828 SHL589828 SRH589828 TBD589828 TKZ589828 TUV589828 UER589828 UON589828 UYJ589828 VIF589828 VSB589828 WBX589828 WLT589828 WVP589828 H655364 JD655364 SZ655364 ACV655364 AMR655364 AWN655364 BGJ655364 BQF655364 CAB655364 CJX655364 CTT655364 DDP655364 DNL655364 DXH655364 EHD655364 EQZ655364 FAV655364 FKR655364 FUN655364 GEJ655364 GOF655364 GYB655364 HHX655364 HRT655364 IBP655364 ILL655364 IVH655364 JFD655364 JOZ655364 JYV655364 KIR655364 KSN655364 LCJ655364 LMF655364 LWB655364 MFX655364 MPT655364 MZP655364 NJL655364 NTH655364 ODD655364 OMZ655364 OWV655364 PGR655364 PQN655364 QAJ655364 QKF655364 QUB655364 RDX655364 RNT655364 RXP655364 SHL655364 SRH655364 TBD655364 TKZ655364 TUV655364 UER655364 UON655364 UYJ655364 VIF655364 VSB655364 WBX655364 WLT655364 WVP655364 H720900 JD720900 SZ720900 ACV720900 AMR720900 AWN720900 BGJ720900 BQF720900 CAB720900 CJX720900 CTT720900 DDP720900 DNL720900 DXH720900 EHD720900 EQZ720900 FAV720900 FKR720900 FUN720900 GEJ720900 GOF720900 GYB720900 HHX720900 HRT720900 IBP720900 ILL720900 IVH720900 JFD720900 JOZ720900 JYV720900 KIR720900 KSN720900 LCJ720900 LMF720900 LWB720900 MFX720900 MPT720900 MZP720900 NJL720900 NTH720900 ODD720900 OMZ720900 OWV720900 PGR720900 PQN720900 QAJ720900 QKF720900 QUB720900 RDX720900 RNT720900 RXP720900 SHL720900 SRH720900 TBD720900 TKZ720900 TUV720900 UER720900 UON720900 UYJ720900 VIF720900 VSB720900 WBX720900 WLT720900 WVP720900 H786436 JD786436 SZ786436 ACV786436 AMR786436 AWN786436 BGJ786436 BQF786436 CAB786436 CJX786436 CTT786436 DDP786436 DNL786436 DXH786436 EHD786436 EQZ786436 FAV786436 FKR786436 FUN786436 GEJ786436 GOF786436 GYB786436 HHX786436 HRT786436 IBP786436 ILL786436 IVH786436 JFD786436 JOZ786436 JYV786436 KIR786436 KSN786436 LCJ786436 LMF786436 LWB786436 MFX786436 MPT786436 MZP786436 NJL786436 NTH786436 ODD786436 OMZ786436 OWV786436 PGR786436 PQN786436 QAJ786436 QKF786436 QUB786436 RDX786436 RNT786436 RXP786436 SHL786436 SRH786436 TBD786436 TKZ786436 TUV786436 UER786436 UON786436 UYJ786436 VIF786436 VSB786436 WBX786436 WLT786436 WVP786436 H851972 JD851972 SZ851972 ACV851972 AMR851972 AWN851972 BGJ851972 BQF851972 CAB851972 CJX851972 CTT851972 DDP851972 DNL851972 DXH851972 EHD851972 EQZ851972 FAV851972 FKR851972 FUN851972 GEJ851972 GOF851972 GYB851972 HHX851972 HRT851972 IBP851972 ILL851972 IVH851972 JFD851972 JOZ851972 JYV851972 KIR851972 KSN851972 LCJ851972 LMF851972 LWB851972 MFX851972 MPT851972 MZP851972 NJL851972 NTH851972 ODD851972 OMZ851972 OWV851972 PGR851972 PQN851972 QAJ851972 QKF851972 QUB851972 RDX851972 RNT851972 RXP851972 SHL851972 SRH851972 TBD851972 TKZ851972 TUV851972 UER851972 UON851972 UYJ851972 VIF851972 VSB851972 WBX851972 WLT851972 WVP851972 H917508 JD917508 SZ917508 ACV917508 AMR917508 AWN917508 BGJ917508 BQF917508 CAB917508 CJX917508 CTT917508 DDP917508 DNL917508 DXH917508 EHD917508 EQZ917508 FAV917508 FKR917508 FUN917508 GEJ917508 GOF917508 GYB917508 HHX917508 HRT917508 IBP917508 ILL917508 IVH917508 JFD917508 JOZ917508 JYV917508 KIR917508 KSN917508 LCJ917508 LMF917508 LWB917508 MFX917508 MPT917508 MZP917508 NJL917508 NTH917508 ODD917508 OMZ917508 OWV917508 PGR917508 PQN917508 QAJ917508 QKF917508 QUB917508 RDX917508 RNT917508 RXP917508 SHL917508 SRH917508 TBD917508 TKZ917508 TUV917508 UER917508 UON917508 UYJ917508 VIF917508 VSB917508 WBX917508 WLT917508 WVP917508 H983044 JD983044 SZ983044 ACV983044 AMR983044 AWN983044 BGJ983044 BQF983044 CAB983044 CJX983044 CTT983044 DDP983044 DNL983044 DXH983044 EHD983044 EQZ983044 FAV983044 FKR983044 FUN983044 GEJ983044 GOF983044 GYB983044 HHX983044 HRT983044 IBP983044 ILL983044 IVH983044 JFD983044 JOZ983044 JYV983044 KIR983044 KSN983044 LCJ983044 LMF983044 LWB983044 MFX983044 MPT983044 MZP983044 NJL983044 NTH983044 ODD983044 OMZ983044 OWV983044 PGR983044 PQN983044 QAJ983044 QKF983044 QUB983044 RDX983044 RNT983044 RXP983044 SHL983044 SRH983044 TBD983044 TKZ983044 TUV983044 UER983044 UON983044 UYJ983044 VIF983044 VSB983044 WBX983044 WLT983044 WVP983044" xr:uid="{2272F72E-1240-4716-A1D7-194568691069}"/>
    <dataValidation type="whole" showInputMessage="1" showErrorMessage="1" errorTitle="Valor inadequado" error="Digite um número inteiro de 1 a 360."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8A639B6-DFCE-4F90-AC3D-24E1AF2ECA2D}">
      <formula1>1</formula1>
      <formula2>360</formula2>
    </dataValidation>
    <dataValidation type="decimal" operator="greaterThan" showInputMessage="1" showErrorMessage="1" errorTitle="Valor inadequado" error="Digite um número"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4B6A2C08-635B-4C84-9AB4-2E643973209B}">
      <formula1>0</formula1>
    </dataValidation>
    <dataValidation type="decimal" operator="greaterThan" showInputMessage="1" showErrorMessage="1" errorTitle="Valor inadequado" error="Digite um número."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A1751BAB-6B0E-474F-9528-86BD45D81076}">
      <formula1>0</formula1>
    </dataValidation>
    <dataValidation type="date" allowBlank="1" showInputMessage="1" showErrorMessage="1" errorTitle="Data inválida" error="Digite uma data entre 1900 e 9000." sqref="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xr:uid="{A16A3451-5E58-47B8-8A2E-298C12E3ABEC}">
      <formula1>1</formula1>
      <formula2>2958465</formula2>
    </dataValidation>
  </dataValidations>
  <pageMargins left="0.78740157499999996" right="0.78740157499999996" top="0.984251969" bottom="0.984251969"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9</vt:i4>
      </vt:variant>
    </vt:vector>
  </HeadingPairs>
  <TitlesOfParts>
    <vt:vector size="13" baseType="lpstr">
      <vt:lpstr>DRE-TEORIA</vt:lpstr>
      <vt:lpstr>DRE-PRATICA</vt:lpstr>
      <vt:lpstr>IMOBILIZADO</vt:lpstr>
      <vt:lpstr>EMPRÉSTIMO</vt:lpstr>
      <vt:lpstr>EMPRÉSTIMO!Custo_Total</vt:lpstr>
      <vt:lpstr>EMPRÉSTIMO!Data_Inicio</vt:lpstr>
      <vt:lpstr>EMPRÉSTIMO!Impressao_Total</vt:lpstr>
      <vt:lpstr>EMPRÉSTIMO!Num_Pagamentos</vt:lpstr>
      <vt:lpstr>EMPRÉSTIMO!Prazo_Meses</vt:lpstr>
      <vt:lpstr>EMPRÉSTIMO!Taxa_Juros</vt:lpstr>
      <vt:lpstr>EMPRÉSTIMO!Titulos_de_impressao</vt:lpstr>
      <vt:lpstr>EMPRÉSTIMO!Total_Juros</vt:lpstr>
      <vt:lpstr>EMPRÉSTIMO!Valor_Financiado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Gontijo</dc:creator>
  <cp:lastModifiedBy>Bruno Gontijo</cp:lastModifiedBy>
  <dcterms:created xsi:type="dcterms:W3CDTF">2026-02-12T00:15:59Z</dcterms:created>
  <dcterms:modified xsi:type="dcterms:W3CDTF">2026-02-12T18:14:12Z</dcterms:modified>
</cp:coreProperties>
</file>