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xr:revisionPtr revIDLastSave="0" documentId="13_ncr:1_{7967EF7B-9FE7-4278-80B2-37AB287872DC}" xr6:coauthVersionLast="47" xr6:coauthVersionMax="47" xr10:uidLastSave="{00000000-0000-0000-0000-000000000000}"/>
  <bookViews>
    <workbookView xWindow="-96" yWindow="0" windowWidth="27708" windowHeight="16656" activeTab="1" xr2:uid="{847C2C8B-92E7-0D44-A31F-A5562A47C93F}"/>
  </bookViews>
  <sheets>
    <sheet name="PLANILHA 2" sheetId="4" r:id="rId1"/>
    <sheet name="PLANILHA PADRAO" sheetId="1" r:id="rId2"/>
    <sheet name="ML_FRETE" sheetId="2" state="hidden" r:id="rId3"/>
  </sheets>
  <definedNames>
    <definedName name="bancodados2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4" l="1"/>
  <c r="T9" i="4" s="1"/>
  <c r="U9" i="4" s="1"/>
  <c r="S10" i="4"/>
  <c r="T10" i="4" s="1"/>
  <c r="U10" i="4" s="1"/>
  <c r="S11" i="4"/>
  <c r="T11" i="4" s="1"/>
  <c r="U11" i="4" s="1"/>
  <c r="S12" i="4"/>
  <c r="S13" i="4"/>
  <c r="S14" i="4"/>
  <c r="T14" i="4" s="1"/>
  <c r="U14" i="4" s="1"/>
  <c r="S15" i="4"/>
  <c r="T15" i="4" s="1"/>
  <c r="U15" i="4" s="1"/>
  <c r="S16" i="4"/>
  <c r="T16" i="4" s="1"/>
  <c r="U16" i="4" s="1"/>
  <c r="S17" i="4"/>
  <c r="T17" i="4" s="1"/>
  <c r="U17" i="4" s="1"/>
  <c r="S18" i="4"/>
  <c r="T18" i="4" s="1"/>
  <c r="U18" i="4" s="1"/>
  <c r="S19" i="4"/>
  <c r="T19" i="4" s="1"/>
  <c r="U19" i="4" s="1"/>
  <c r="S20" i="4"/>
  <c r="S21" i="4"/>
  <c r="S22" i="4"/>
  <c r="T22" i="4" s="1"/>
  <c r="U22" i="4" s="1"/>
  <c r="S23" i="4"/>
  <c r="T23" i="4" s="1"/>
  <c r="U23" i="4" s="1"/>
  <c r="S24" i="4"/>
  <c r="S25" i="4"/>
  <c r="T25" i="4" s="1"/>
  <c r="U25" i="4" s="1"/>
  <c r="S26" i="4"/>
  <c r="T26" i="4" s="1"/>
  <c r="U26" i="4" s="1"/>
  <c r="S27" i="4"/>
  <c r="T27" i="4" s="1"/>
  <c r="U27" i="4" s="1"/>
  <c r="S28" i="4"/>
  <c r="S29" i="4"/>
  <c r="S30" i="4"/>
  <c r="T30" i="4" s="1"/>
  <c r="U30" i="4" s="1"/>
  <c r="S31" i="4"/>
  <c r="T31" i="4" s="1"/>
  <c r="U31" i="4" s="1"/>
  <c r="S32" i="4"/>
  <c r="T32" i="4" s="1"/>
  <c r="U32" i="4" s="1"/>
  <c r="S33" i="4"/>
  <c r="T33" i="4" s="1"/>
  <c r="U33" i="4" s="1"/>
  <c r="S34" i="4"/>
  <c r="T34" i="4" s="1"/>
  <c r="U34" i="4" s="1"/>
  <c r="S35" i="4"/>
  <c r="T35" i="4" s="1"/>
  <c r="U35" i="4" s="1"/>
  <c r="S36" i="4"/>
  <c r="S37" i="4"/>
  <c r="S38" i="4"/>
  <c r="T38" i="4" s="1"/>
  <c r="U38" i="4" s="1"/>
  <c r="S39" i="4"/>
  <c r="T39" i="4" s="1"/>
  <c r="U39" i="4" s="1"/>
  <c r="S40" i="4"/>
  <c r="T40" i="4" s="1"/>
  <c r="S41" i="4"/>
  <c r="T41" i="4" s="1"/>
  <c r="U41" i="4" s="1"/>
  <c r="S42" i="4"/>
  <c r="T42" i="4" s="1"/>
  <c r="U42" i="4" s="1"/>
  <c r="S43" i="4"/>
  <c r="T43" i="4" s="1"/>
  <c r="U43" i="4" s="1"/>
  <c r="S44" i="4"/>
  <c r="S45" i="4"/>
  <c r="S46" i="4"/>
  <c r="T46" i="4" s="1"/>
  <c r="U46" i="4" s="1"/>
  <c r="S47" i="4"/>
  <c r="T47" i="4" s="1"/>
  <c r="U47" i="4" s="1"/>
  <c r="S48" i="4"/>
  <c r="T48" i="4" s="1"/>
  <c r="U48" i="4" s="1"/>
  <c r="S49" i="4"/>
  <c r="T49" i="4" s="1"/>
  <c r="U49" i="4" s="1"/>
  <c r="S50" i="4"/>
  <c r="T50" i="4" s="1"/>
  <c r="U50" i="4" s="1"/>
  <c r="S51" i="4"/>
  <c r="T51" i="4" s="1"/>
  <c r="U51" i="4" s="1"/>
  <c r="S52" i="4"/>
  <c r="S53" i="4"/>
  <c r="S54" i="4"/>
  <c r="T54" i="4" s="1"/>
  <c r="U54" i="4" s="1"/>
  <c r="S55" i="4"/>
  <c r="T55" i="4" s="1"/>
  <c r="U55" i="4" s="1"/>
  <c r="S56" i="4"/>
  <c r="T56" i="4" s="1"/>
  <c r="S57" i="4"/>
  <c r="T57" i="4" s="1"/>
  <c r="U57" i="4" s="1"/>
  <c r="S58" i="4"/>
  <c r="T58" i="4" s="1"/>
  <c r="U58" i="4" s="1"/>
  <c r="S59" i="4"/>
  <c r="T59" i="4" s="1"/>
  <c r="U59" i="4" s="1"/>
  <c r="S60" i="4"/>
  <c r="S61" i="4"/>
  <c r="S62" i="4"/>
  <c r="T62" i="4" s="1"/>
  <c r="U62" i="4" s="1"/>
  <c r="S63" i="4"/>
  <c r="T63" i="4" s="1"/>
  <c r="U63" i="4" s="1"/>
  <c r="S64" i="4"/>
  <c r="T64" i="4" s="1"/>
  <c r="U64" i="4" s="1"/>
  <c r="S65" i="4"/>
  <c r="T65" i="4" s="1"/>
  <c r="U65" i="4" s="1"/>
  <c r="S66" i="4"/>
  <c r="T66" i="4" s="1"/>
  <c r="U66" i="4" s="1"/>
  <c r="S67" i="4"/>
  <c r="T67" i="4" s="1"/>
  <c r="U67" i="4" s="1"/>
  <c r="S68" i="4"/>
  <c r="S69" i="4"/>
  <c r="S70" i="4"/>
  <c r="T70" i="4" s="1"/>
  <c r="U70" i="4" s="1"/>
  <c r="S71" i="4"/>
  <c r="T71" i="4" s="1"/>
  <c r="U71" i="4" s="1"/>
  <c r="S72" i="4"/>
  <c r="T72" i="4" s="1"/>
  <c r="S73" i="4"/>
  <c r="T73" i="4" s="1"/>
  <c r="U73" i="4" s="1"/>
  <c r="S74" i="4"/>
  <c r="T74" i="4" s="1"/>
  <c r="U74" i="4" s="1"/>
  <c r="S75" i="4"/>
  <c r="T75" i="4" s="1"/>
  <c r="U75" i="4" s="1"/>
  <c r="S76" i="4"/>
  <c r="S77" i="4"/>
  <c r="S78" i="4"/>
  <c r="T78" i="4" s="1"/>
  <c r="U78" i="4" s="1"/>
  <c r="S79" i="4"/>
  <c r="T79" i="4" s="1"/>
  <c r="U79" i="4" s="1"/>
  <c r="S80" i="4"/>
  <c r="T80" i="4" s="1"/>
  <c r="U80" i="4" s="1"/>
  <c r="S81" i="4"/>
  <c r="T81" i="4" s="1"/>
  <c r="U81" i="4" s="1"/>
  <c r="S82" i="4"/>
  <c r="T82" i="4" s="1"/>
  <c r="U82" i="4" s="1"/>
  <c r="S83" i="4"/>
  <c r="T83" i="4" s="1"/>
  <c r="U83" i="4" s="1"/>
  <c r="S84" i="4"/>
  <c r="S85" i="4"/>
  <c r="S86" i="4"/>
  <c r="T86" i="4" s="1"/>
  <c r="U86" i="4" s="1"/>
  <c r="S87" i="4"/>
  <c r="T87" i="4" s="1"/>
  <c r="U87" i="4" s="1"/>
  <c r="S88" i="4"/>
  <c r="S89" i="4"/>
  <c r="T89" i="4" s="1"/>
  <c r="U89" i="4" s="1"/>
  <c r="S90" i="4"/>
  <c r="T90" i="4" s="1"/>
  <c r="U90" i="4" s="1"/>
  <c r="S91" i="4"/>
  <c r="T91" i="4" s="1"/>
  <c r="U91" i="4" s="1"/>
  <c r="S92" i="4"/>
  <c r="S93" i="4"/>
  <c r="S94" i="4"/>
  <c r="T94" i="4" s="1"/>
  <c r="U94" i="4" s="1"/>
  <c r="S95" i="4"/>
  <c r="T95" i="4" s="1"/>
  <c r="U95" i="4" s="1"/>
  <c r="S96" i="4"/>
  <c r="T96" i="4" s="1"/>
  <c r="U96" i="4" s="1"/>
  <c r="S97" i="4"/>
  <c r="T97" i="4" s="1"/>
  <c r="U97" i="4" s="1"/>
  <c r="S98" i="4"/>
  <c r="T98" i="4" s="1"/>
  <c r="U98" i="4" s="1"/>
  <c r="S99" i="4"/>
  <c r="T99" i="4" s="1"/>
  <c r="U99" i="4" s="1"/>
  <c r="S100" i="4"/>
  <c r="S101" i="4"/>
  <c r="S102" i="4"/>
  <c r="T102" i="4" s="1"/>
  <c r="U102" i="4" s="1"/>
  <c r="S103" i="4"/>
  <c r="T103" i="4" s="1"/>
  <c r="U103" i="4" s="1"/>
  <c r="S104" i="4"/>
  <c r="T104" i="4" s="1"/>
  <c r="S105" i="4"/>
  <c r="T105" i="4" s="1"/>
  <c r="U105" i="4" s="1"/>
  <c r="S106" i="4"/>
  <c r="T106" i="4" s="1"/>
  <c r="U106" i="4" s="1"/>
  <c r="S107" i="4"/>
  <c r="T107" i="4" s="1"/>
  <c r="U107" i="4" s="1"/>
  <c r="S108" i="4"/>
  <c r="S109" i="4"/>
  <c r="S110" i="4"/>
  <c r="T110" i="4" s="1"/>
  <c r="U110" i="4" s="1"/>
  <c r="S111" i="4"/>
  <c r="T111" i="4" s="1"/>
  <c r="U111" i="4" s="1"/>
  <c r="S112" i="4"/>
  <c r="T112" i="4" s="1"/>
  <c r="U112" i="4" s="1"/>
  <c r="S113" i="4"/>
  <c r="T113" i="4" s="1"/>
  <c r="U113" i="4" s="1"/>
  <c r="S114" i="4"/>
  <c r="T114" i="4" s="1"/>
  <c r="U114" i="4" s="1"/>
  <c r="S115" i="4"/>
  <c r="T115" i="4" s="1"/>
  <c r="U115" i="4" s="1"/>
  <c r="S116" i="4"/>
  <c r="S117" i="4"/>
  <c r="S118" i="4"/>
  <c r="T118" i="4" s="1"/>
  <c r="U118" i="4" s="1"/>
  <c r="S119" i="4"/>
  <c r="T119" i="4" s="1"/>
  <c r="U119" i="4" s="1"/>
  <c r="S120" i="4"/>
  <c r="S121" i="4"/>
  <c r="T121" i="4" s="1"/>
  <c r="U121" i="4" s="1"/>
  <c r="S122" i="4"/>
  <c r="T122" i="4" s="1"/>
  <c r="U122" i="4" s="1"/>
  <c r="S123" i="4"/>
  <c r="T123" i="4" s="1"/>
  <c r="U123" i="4" s="1"/>
  <c r="S124" i="4"/>
  <c r="S125" i="4"/>
  <c r="S126" i="4"/>
  <c r="T126" i="4" s="1"/>
  <c r="U126" i="4" s="1"/>
  <c r="S127" i="4"/>
  <c r="T127" i="4" s="1"/>
  <c r="U127" i="4" s="1"/>
  <c r="S128" i="4"/>
  <c r="T128" i="4" s="1"/>
  <c r="U128" i="4" s="1"/>
  <c r="S129" i="4"/>
  <c r="T129" i="4" s="1"/>
  <c r="U129" i="4" s="1"/>
  <c r="S130" i="4"/>
  <c r="T130" i="4" s="1"/>
  <c r="U130" i="4" s="1"/>
  <c r="S131" i="4"/>
  <c r="T131" i="4" s="1"/>
  <c r="U131" i="4" s="1"/>
  <c r="S132" i="4"/>
  <c r="S133" i="4"/>
  <c r="S134" i="4"/>
  <c r="T134" i="4" s="1"/>
  <c r="U134" i="4" s="1"/>
  <c r="S135" i="4"/>
  <c r="T135" i="4" s="1"/>
  <c r="U135" i="4" s="1"/>
  <c r="S136" i="4"/>
  <c r="T136" i="4" s="1"/>
  <c r="S137" i="4"/>
  <c r="T137" i="4" s="1"/>
  <c r="U137" i="4" s="1"/>
  <c r="S138" i="4"/>
  <c r="T138" i="4" s="1"/>
  <c r="U138" i="4" s="1"/>
  <c r="S139" i="4"/>
  <c r="T139" i="4" s="1"/>
  <c r="U139" i="4" s="1"/>
  <c r="S140" i="4"/>
  <c r="S141" i="4"/>
  <c r="S142" i="4"/>
  <c r="T142" i="4" s="1"/>
  <c r="U142" i="4" s="1"/>
  <c r="S143" i="4"/>
  <c r="T143" i="4" s="1"/>
  <c r="U143" i="4" s="1"/>
  <c r="S144" i="4"/>
  <c r="T144" i="4" s="1"/>
  <c r="U144" i="4" s="1"/>
  <c r="S145" i="4"/>
  <c r="T145" i="4" s="1"/>
  <c r="U145" i="4" s="1"/>
  <c r="S146" i="4"/>
  <c r="T146" i="4" s="1"/>
  <c r="U146" i="4" s="1"/>
  <c r="S147" i="4"/>
  <c r="T147" i="4" s="1"/>
  <c r="U147" i="4" s="1"/>
  <c r="S148" i="4"/>
  <c r="S149" i="4"/>
  <c r="S150" i="4"/>
  <c r="T150" i="4" s="1"/>
  <c r="U150" i="4" s="1"/>
  <c r="S151" i="4"/>
  <c r="T151" i="4" s="1"/>
  <c r="U151" i="4" s="1"/>
  <c r="S152" i="4"/>
  <c r="T152" i="4" s="1"/>
  <c r="S153" i="4"/>
  <c r="T153" i="4" s="1"/>
  <c r="U153" i="4" s="1"/>
  <c r="S154" i="4"/>
  <c r="T154" i="4" s="1"/>
  <c r="U154" i="4" s="1"/>
  <c r="S155" i="4"/>
  <c r="T155" i="4" s="1"/>
  <c r="U155" i="4" s="1"/>
  <c r="S156" i="4"/>
  <c r="S157" i="4"/>
  <c r="S158" i="4"/>
  <c r="T158" i="4" s="1"/>
  <c r="U158" i="4" s="1"/>
  <c r="S159" i="4"/>
  <c r="T159" i="4" s="1"/>
  <c r="U159" i="4" s="1"/>
  <c r="S160" i="4"/>
  <c r="T160" i="4" s="1"/>
  <c r="U160" i="4" s="1"/>
  <c r="S161" i="4"/>
  <c r="T161" i="4" s="1"/>
  <c r="U161" i="4" s="1"/>
  <c r="S162" i="4"/>
  <c r="T162" i="4" s="1"/>
  <c r="U162" i="4" s="1"/>
  <c r="S163" i="4"/>
  <c r="T163" i="4" s="1"/>
  <c r="U163" i="4" s="1"/>
  <c r="S164" i="4"/>
  <c r="S165" i="4"/>
  <c r="S166" i="4"/>
  <c r="T166" i="4" s="1"/>
  <c r="U166" i="4" s="1"/>
  <c r="S167" i="4"/>
  <c r="T167" i="4" s="1"/>
  <c r="U167" i="4" s="1"/>
  <c r="S168" i="4"/>
  <c r="T168" i="4" s="1"/>
  <c r="S169" i="4"/>
  <c r="T169" i="4" s="1"/>
  <c r="U169" i="4" s="1"/>
  <c r="S170" i="4"/>
  <c r="T170" i="4" s="1"/>
  <c r="U170" i="4" s="1"/>
  <c r="S171" i="4"/>
  <c r="T171" i="4" s="1"/>
  <c r="U171" i="4" s="1"/>
  <c r="S172" i="4"/>
  <c r="S173" i="4"/>
  <c r="S174" i="4"/>
  <c r="T174" i="4" s="1"/>
  <c r="U174" i="4" s="1"/>
  <c r="S175" i="4"/>
  <c r="T175" i="4" s="1"/>
  <c r="U175" i="4" s="1"/>
  <c r="S176" i="4"/>
  <c r="T176" i="4" s="1"/>
  <c r="U176" i="4" s="1"/>
  <c r="S177" i="4"/>
  <c r="T177" i="4" s="1"/>
  <c r="U177" i="4" s="1"/>
  <c r="S178" i="4"/>
  <c r="T178" i="4" s="1"/>
  <c r="U178" i="4" s="1"/>
  <c r="S179" i="4"/>
  <c r="T179" i="4" s="1"/>
  <c r="U179" i="4" s="1"/>
  <c r="S180" i="4"/>
  <c r="S181" i="4"/>
  <c r="S182" i="4"/>
  <c r="T182" i="4" s="1"/>
  <c r="U182" i="4" s="1"/>
  <c r="S183" i="4"/>
  <c r="T183" i="4" s="1"/>
  <c r="U183" i="4" s="1"/>
  <c r="S184" i="4"/>
  <c r="T184" i="4" s="1"/>
  <c r="S185" i="4"/>
  <c r="T185" i="4" s="1"/>
  <c r="U185" i="4" s="1"/>
  <c r="S186" i="4"/>
  <c r="T186" i="4" s="1"/>
  <c r="U186" i="4" s="1"/>
  <c r="S187" i="4"/>
  <c r="T187" i="4" s="1"/>
  <c r="U187" i="4" s="1"/>
  <c r="S188" i="4"/>
  <c r="S189" i="4"/>
  <c r="S190" i="4"/>
  <c r="T190" i="4" s="1"/>
  <c r="U190" i="4" s="1"/>
  <c r="S191" i="4"/>
  <c r="T191" i="4" s="1"/>
  <c r="U191" i="4" s="1"/>
  <c r="S192" i="4"/>
  <c r="T192" i="4" s="1"/>
  <c r="U192" i="4" s="1"/>
  <c r="S193" i="4"/>
  <c r="T193" i="4" s="1"/>
  <c r="U193" i="4" s="1"/>
  <c r="S194" i="4"/>
  <c r="T194" i="4" s="1"/>
  <c r="U194" i="4" s="1"/>
  <c r="S195" i="4"/>
  <c r="T195" i="4" s="1"/>
  <c r="U195" i="4" s="1"/>
  <c r="S196" i="4"/>
  <c r="S197" i="4"/>
  <c r="S198" i="4"/>
  <c r="T198" i="4" s="1"/>
  <c r="U198" i="4" s="1"/>
  <c r="S199" i="4"/>
  <c r="T199" i="4" s="1"/>
  <c r="U199" i="4" s="1"/>
  <c r="S200" i="4"/>
  <c r="T200" i="4" s="1"/>
  <c r="S201" i="4"/>
  <c r="T201" i="4" s="1"/>
  <c r="U201" i="4" s="1"/>
  <c r="S202" i="4"/>
  <c r="T202" i="4" s="1"/>
  <c r="U202" i="4" s="1"/>
  <c r="S203" i="4"/>
  <c r="T203" i="4" s="1"/>
  <c r="U203" i="4" s="1"/>
  <c r="S204" i="4"/>
  <c r="S205" i="4"/>
  <c r="S206" i="4"/>
  <c r="T206" i="4" s="1"/>
  <c r="U206" i="4" s="1"/>
  <c r="S207" i="4"/>
  <c r="T207" i="4" s="1"/>
  <c r="U207" i="4" s="1"/>
  <c r="S208" i="4"/>
  <c r="T208" i="4" s="1"/>
  <c r="U208" i="4" s="1"/>
  <c r="S209" i="4"/>
  <c r="T209" i="4" s="1"/>
  <c r="U209" i="4" s="1"/>
  <c r="S210" i="4"/>
  <c r="T210" i="4" s="1"/>
  <c r="U210" i="4" s="1"/>
  <c r="S211" i="4"/>
  <c r="T211" i="4" s="1"/>
  <c r="U211" i="4" s="1"/>
  <c r="S212" i="4"/>
  <c r="S213" i="4"/>
  <c r="S214" i="4"/>
  <c r="S215" i="4"/>
  <c r="T215" i="4" s="1"/>
  <c r="U215" i="4" s="1"/>
  <c r="S216" i="4"/>
  <c r="T216" i="4" s="1"/>
  <c r="S217" i="4"/>
  <c r="T217" i="4" s="1"/>
  <c r="U217" i="4" s="1"/>
  <c r="S218" i="4"/>
  <c r="T218" i="4" s="1"/>
  <c r="U218" i="4" s="1"/>
  <c r="S219" i="4"/>
  <c r="T219" i="4" s="1"/>
  <c r="U219" i="4" s="1"/>
  <c r="S220" i="4"/>
  <c r="S221" i="4"/>
  <c r="S222" i="4"/>
  <c r="T222" i="4" s="1"/>
  <c r="U222" i="4" s="1"/>
  <c r="S223" i="4"/>
  <c r="T223" i="4" s="1"/>
  <c r="U223" i="4" s="1"/>
  <c r="S224" i="4"/>
  <c r="T224" i="4" s="1"/>
  <c r="U224" i="4" s="1"/>
  <c r="S225" i="4"/>
  <c r="T225" i="4" s="1"/>
  <c r="U225" i="4" s="1"/>
  <c r="S226" i="4"/>
  <c r="T226" i="4" s="1"/>
  <c r="U226" i="4" s="1"/>
  <c r="S227" i="4"/>
  <c r="T227" i="4" s="1"/>
  <c r="U227" i="4" s="1"/>
  <c r="S228" i="4"/>
  <c r="S229" i="4"/>
  <c r="S230" i="4"/>
  <c r="S231" i="4"/>
  <c r="T231" i="4" s="1"/>
  <c r="U231" i="4" s="1"/>
  <c r="S232" i="4"/>
  <c r="S233" i="4"/>
  <c r="T233" i="4" s="1"/>
  <c r="U233" i="4" s="1"/>
  <c r="S234" i="4"/>
  <c r="T234" i="4" s="1"/>
  <c r="U234" i="4" s="1"/>
  <c r="S235" i="4"/>
  <c r="T235" i="4" s="1"/>
  <c r="U235" i="4" s="1"/>
  <c r="S236" i="4"/>
  <c r="S237" i="4"/>
  <c r="S238" i="4"/>
  <c r="T238" i="4" s="1"/>
  <c r="U238" i="4" s="1"/>
  <c r="S239" i="4"/>
  <c r="T239" i="4" s="1"/>
  <c r="U239" i="4" s="1"/>
  <c r="S240" i="4"/>
  <c r="T240" i="4" s="1"/>
  <c r="U240" i="4" s="1"/>
  <c r="S241" i="4"/>
  <c r="T241" i="4" s="1"/>
  <c r="U241" i="4" s="1"/>
  <c r="S242" i="4"/>
  <c r="T242" i="4" s="1"/>
  <c r="U242" i="4" s="1"/>
  <c r="S243" i="4"/>
  <c r="T243" i="4" s="1"/>
  <c r="U243" i="4" s="1"/>
  <c r="S244" i="4"/>
  <c r="S245" i="4"/>
  <c r="S246" i="4"/>
  <c r="S247" i="4"/>
  <c r="T247" i="4" s="1"/>
  <c r="U247" i="4" s="1"/>
  <c r="S8" i="4"/>
  <c r="T8" i="4" s="1"/>
  <c r="U8" i="4" s="1"/>
  <c r="R6" i="4"/>
  <c r="J6" i="4"/>
  <c r="F6" i="4"/>
  <c r="Q2" i="4"/>
  <c r="O2" i="1"/>
  <c r="P9" i="1"/>
  <c r="P10" i="1"/>
  <c r="P11" i="1"/>
  <c r="P12" i="1"/>
  <c r="Q12" i="1" s="1"/>
  <c r="P13" i="1"/>
  <c r="Q13" i="1" s="1"/>
  <c r="P14" i="1"/>
  <c r="Q14" i="1" s="1"/>
  <c r="P15" i="1"/>
  <c r="Q15" i="1" s="1"/>
  <c r="P16" i="1"/>
  <c r="P17" i="1"/>
  <c r="Q17" i="1" s="1"/>
  <c r="P18" i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P30" i="1"/>
  <c r="P31" i="1"/>
  <c r="P32" i="1"/>
  <c r="Q32" i="1" s="1"/>
  <c r="P33" i="1"/>
  <c r="Q33" i="1" s="1"/>
  <c r="P34" i="1"/>
  <c r="Q34" i="1" s="1"/>
  <c r="P35" i="1"/>
  <c r="Q35" i="1" s="1"/>
  <c r="P36" i="1"/>
  <c r="P37" i="1"/>
  <c r="Q37" i="1" s="1"/>
  <c r="P38" i="1"/>
  <c r="Q38" i="1" s="1"/>
  <c r="P39" i="1"/>
  <c r="Q39" i="1" s="1"/>
  <c r="P40" i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P51" i="1"/>
  <c r="Q51" i="1" s="1"/>
  <c r="P52" i="1"/>
  <c r="Q52" i="1" s="1"/>
  <c r="P53" i="1"/>
  <c r="Q53" i="1" s="1"/>
  <c r="P54" i="1"/>
  <c r="Q54" i="1" s="1"/>
  <c r="P55" i="1"/>
  <c r="Q55" i="1" s="1"/>
  <c r="P56" i="1"/>
  <c r="P57" i="1"/>
  <c r="Q57" i="1" s="1"/>
  <c r="P58" i="1"/>
  <c r="P59" i="1"/>
  <c r="Q59" i="1" s="1"/>
  <c r="P60" i="1"/>
  <c r="Q60" i="1" s="1"/>
  <c r="P61" i="1"/>
  <c r="P62" i="1"/>
  <c r="Q62" i="1" s="1"/>
  <c r="P63" i="1"/>
  <c r="Q63" i="1" s="1"/>
  <c r="P64" i="1"/>
  <c r="Q64" i="1" s="1"/>
  <c r="P65" i="1"/>
  <c r="Q65" i="1" s="1"/>
  <c r="P66" i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P77" i="1"/>
  <c r="Q77" i="1" s="1"/>
  <c r="P78" i="1"/>
  <c r="Q78" i="1" s="1"/>
  <c r="P79" i="1"/>
  <c r="P80" i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P107" i="1"/>
  <c r="Q107" i="1" s="1"/>
  <c r="P108" i="1"/>
  <c r="Q108" i="1" s="1"/>
  <c r="P109" i="1"/>
  <c r="Q109" i="1" s="1"/>
  <c r="P110" i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P117" i="1"/>
  <c r="Q117" i="1" s="1"/>
  <c r="P118" i="1"/>
  <c r="Q118" i="1" s="1"/>
  <c r="P119" i="1"/>
  <c r="Q119" i="1" s="1"/>
  <c r="P120" i="1"/>
  <c r="P121" i="1"/>
  <c r="P122" i="1"/>
  <c r="Q122" i="1" s="1"/>
  <c r="P123" i="1"/>
  <c r="Q123" i="1" s="1"/>
  <c r="P124" i="1"/>
  <c r="Q124" i="1" s="1"/>
  <c r="P125" i="1"/>
  <c r="Q125" i="1" s="1"/>
  <c r="P126" i="1"/>
  <c r="P127" i="1"/>
  <c r="Q127" i="1" s="1"/>
  <c r="P128" i="1"/>
  <c r="Q128" i="1" s="1"/>
  <c r="P129" i="1"/>
  <c r="P130" i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Q149" i="1" s="1"/>
  <c r="P150" i="1"/>
  <c r="Q150" i="1" s="1"/>
  <c r="P151" i="1"/>
  <c r="Q151" i="1" s="1"/>
  <c r="P152" i="1"/>
  <c r="Q152" i="1" s="1"/>
  <c r="P153" i="1"/>
  <c r="Q153" i="1" s="1"/>
  <c r="P154" i="1"/>
  <c r="Q154" i="1" s="1"/>
  <c r="P155" i="1"/>
  <c r="Q155" i="1" s="1"/>
  <c r="P156" i="1"/>
  <c r="Q156" i="1" s="1"/>
  <c r="P157" i="1"/>
  <c r="Q157" i="1" s="1"/>
  <c r="P158" i="1"/>
  <c r="Q158" i="1" s="1"/>
  <c r="P159" i="1"/>
  <c r="P160" i="1"/>
  <c r="Q160" i="1" s="1"/>
  <c r="P161" i="1"/>
  <c r="Q161" i="1" s="1"/>
  <c r="P162" i="1"/>
  <c r="Q162" i="1" s="1"/>
  <c r="P163" i="1"/>
  <c r="Q163" i="1" s="1"/>
  <c r="P164" i="1"/>
  <c r="Q164" i="1" s="1"/>
  <c r="P165" i="1"/>
  <c r="Q165" i="1" s="1"/>
  <c r="P166" i="1"/>
  <c r="Q166" i="1" s="1"/>
  <c r="P167" i="1"/>
  <c r="Q167" i="1" s="1"/>
  <c r="P168" i="1"/>
  <c r="Q168" i="1" s="1"/>
  <c r="P169" i="1"/>
  <c r="Q169" i="1" s="1"/>
  <c r="P170" i="1"/>
  <c r="Q170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P178" i="1"/>
  <c r="Q178" i="1" s="1"/>
  <c r="P179" i="1"/>
  <c r="Q179" i="1" s="1"/>
  <c r="P180" i="1"/>
  <c r="Q180" i="1" s="1"/>
  <c r="P181" i="1"/>
  <c r="Q181" i="1" s="1"/>
  <c r="P182" i="1"/>
  <c r="Q182" i="1" s="1"/>
  <c r="P183" i="1"/>
  <c r="Q183" i="1" s="1"/>
  <c r="P184" i="1"/>
  <c r="Q184" i="1" s="1"/>
  <c r="P185" i="1"/>
  <c r="Q185" i="1" s="1"/>
  <c r="P186" i="1"/>
  <c r="Q186" i="1" s="1"/>
  <c r="P187" i="1"/>
  <c r="Q187" i="1" s="1"/>
  <c r="P188" i="1"/>
  <c r="Q188" i="1" s="1"/>
  <c r="P189" i="1"/>
  <c r="Q189" i="1" s="1"/>
  <c r="P190" i="1"/>
  <c r="P191" i="1"/>
  <c r="Q191" i="1" s="1"/>
  <c r="P192" i="1"/>
  <c r="Q192" i="1" s="1"/>
  <c r="P193" i="1"/>
  <c r="Q193" i="1" s="1"/>
  <c r="P194" i="1"/>
  <c r="Q194" i="1" s="1"/>
  <c r="P195" i="1"/>
  <c r="Q195" i="1" s="1"/>
  <c r="P196" i="1"/>
  <c r="Q196" i="1" s="1"/>
  <c r="P197" i="1"/>
  <c r="Q197" i="1" s="1"/>
  <c r="P198" i="1"/>
  <c r="Q198" i="1" s="1"/>
  <c r="P199" i="1"/>
  <c r="Q199" i="1" s="1"/>
  <c r="P200" i="1"/>
  <c r="Q200" i="1" s="1"/>
  <c r="P201" i="1"/>
  <c r="Q201" i="1" s="1"/>
  <c r="P202" i="1"/>
  <c r="Q202" i="1" s="1"/>
  <c r="P203" i="1"/>
  <c r="Q203" i="1" s="1"/>
  <c r="P204" i="1"/>
  <c r="Q204" i="1" s="1"/>
  <c r="P205" i="1"/>
  <c r="Q205" i="1" s="1"/>
  <c r="P206" i="1"/>
  <c r="Q206" i="1" s="1"/>
  <c r="P207" i="1"/>
  <c r="P208" i="1"/>
  <c r="Q208" i="1" s="1"/>
  <c r="P209" i="1"/>
  <c r="Q209" i="1" s="1"/>
  <c r="P210" i="1"/>
  <c r="P211" i="1"/>
  <c r="Q211" i="1" s="1"/>
  <c r="P212" i="1"/>
  <c r="Q212" i="1" s="1"/>
  <c r="P213" i="1"/>
  <c r="Q213" i="1" s="1"/>
  <c r="P214" i="1"/>
  <c r="Q214" i="1" s="1"/>
  <c r="P215" i="1"/>
  <c r="Q215" i="1" s="1"/>
  <c r="P216" i="1"/>
  <c r="Q216" i="1" s="1"/>
  <c r="P217" i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P227" i="1"/>
  <c r="Q227" i="1" s="1"/>
  <c r="P228" i="1"/>
  <c r="Q228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P240" i="1"/>
  <c r="Q240" i="1" s="1"/>
  <c r="P241" i="1"/>
  <c r="Q241" i="1" s="1"/>
  <c r="P242" i="1"/>
  <c r="Q242" i="1" s="1"/>
  <c r="P243" i="1"/>
  <c r="Q243" i="1" s="1"/>
  <c r="P244" i="1"/>
  <c r="Q244" i="1" s="1"/>
  <c r="P245" i="1"/>
  <c r="Q245" i="1" s="1"/>
  <c r="P246" i="1"/>
  <c r="Q246" i="1" s="1"/>
  <c r="P247" i="1"/>
  <c r="Q247" i="1" s="1"/>
  <c r="P8" i="1"/>
  <c r="Q8" i="1" s="1"/>
  <c r="Q9" i="1"/>
  <c r="Q10" i="1"/>
  <c r="Q11" i="1"/>
  <c r="Q16" i="1"/>
  <c r="Q18" i="1"/>
  <c r="Q29" i="1"/>
  <c r="Q30" i="1"/>
  <c r="Q31" i="1"/>
  <c r="Q36" i="1"/>
  <c r="Q40" i="1"/>
  <c r="Q50" i="1"/>
  <c r="Q56" i="1"/>
  <c r="Q58" i="1"/>
  <c r="Q61" i="1"/>
  <c r="Q66" i="1"/>
  <c r="Q76" i="1"/>
  <c r="Q79" i="1"/>
  <c r="Q80" i="1"/>
  <c r="Q90" i="1"/>
  <c r="Q106" i="1"/>
  <c r="Q110" i="1"/>
  <c r="Q116" i="1"/>
  <c r="Q120" i="1"/>
  <c r="Q121" i="1"/>
  <c r="Q126" i="1"/>
  <c r="Q129" i="1"/>
  <c r="Q130" i="1"/>
  <c r="Q140" i="1"/>
  <c r="Q159" i="1"/>
  <c r="Q190" i="1"/>
  <c r="Q207" i="1"/>
  <c r="Q210" i="1"/>
  <c r="Q217" i="1"/>
  <c r="Q226" i="1"/>
  <c r="Q239" i="1"/>
  <c r="O6" i="1"/>
  <c r="F6" i="1"/>
  <c r="I6" i="1"/>
  <c r="T88" i="4" l="1"/>
  <c r="U88" i="4" s="1"/>
  <c r="T246" i="4"/>
  <c r="U246" i="4" s="1"/>
  <c r="T230" i="4"/>
  <c r="U230" i="4" s="1"/>
  <c r="T214" i="4"/>
  <c r="U214" i="4" s="1"/>
  <c r="T245" i="4"/>
  <c r="U245" i="4" s="1"/>
  <c r="T229" i="4"/>
  <c r="U229" i="4" s="1"/>
  <c r="T213" i="4"/>
  <c r="U213" i="4" s="1"/>
  <c r="T197" i="4"/>
  <c r="U197" i="4" s="1"/>
  <c r="T181" i="4"/>
  <c r="U181" i="4" s="1"/>
  <c r="T165" i="4"/>
  <c r="U165" i="4" s="1"/>
  <c r="T149" i="4"/>
  <c r="U149" i="4" s="1"/>
  <c r="T133" i="4"/>
  <c r="U133" i="4" s="1"/>
  <c r="T117" i="4"/>
  <c r="U117" i="4" s="1"/>
  <c r="T101" i="4"/>
  <c r="U101" i="4" s="1"/>
  <c r="T85" i="4"/>
  <c r="U85" i="4" s="1"/>
  <c r="T69" i="4"/>
  <c r="U69" i="4" s="1"/>
  <c r="T53" i="4"/>
  <c r="U53" i="4" s="1"/>
  <c r="T37" i="4"/>
  <c r="U37" i="4" s="1"/>
  <c r="T21" i="4"/>
  <c r="U21" i="4" s="1"/>
  <c r="T244" i="4"/>
  <c r="U244" i="4" s="1"/>
  <c r="T228" i="4"/>
  <c r="U228" i="4" s="1"/>
  <c r="T212" i="4"/>
  <c r="U212" i="4" s="1"/>
  <c r="T196" i="4"/>
  <c r="U196" i="4" s="1"/>
  <c r="T180" i="4"/>
  <c r="U180" i="4" s="1"/>
  <c r="T164" i="4"/>
  <c r="U164" i="4" s="1"/>
  <c r="T148" i="4"/>
  <c r="U148" i="4" s="1"/>
  <c r="T132" i="4"/>
  <c r="U132" i="4" s="1"/>
  <c r="T116" i="4"/>
  <c r="U116" i="4" s="1"/>
  <c r="T100" i="4"/>
  <c r="U100" i="4" s="1"/>
  <c r="T84" i="4"/>
  <c r="U84" i="4" s="1"/>
  <c r="T68" i="4"/>
  <c r="U68" i="4" s="1"/>
  <c r="T52" i="4"/>
  <c r="U52" i="4" s="1"/>
  <c r="T36" i="4"/>
  <c r="U36" i="4" s="1"/>
  <c r="T20" i="4"/>
  <c r="U20" i="4" s="1"/>
  <c r="T232" i="4"/>
  <c r="U232" i="4" s="1"/>
  <c r="U40" i="4"/>
  <c r="T237" i="4"/>
  <c r="U237" i="4" s="1"/>
  <c r="T221" i="4"/>
  <c r="U221" i="4" s="1"/>
  <c r="T205" i="4"/>
  <c r="U205" i="4" s="1"/>
  <c r="T189" i="4"/>
  <c r="U189" i="4" s="1"/>
  <c r="T173" i="4"/>
  <c r="U173" i="4" s="1"/>
  <c r="T157" i="4"/>
  <c r="U157" i="4" s="1"/>
  <c r="T141" i="4"/>
  <c r="U141" i="4" s="1"/>
  <c r="T125" i="4"/>
  <c r="U125" i="4" s="1"/>
  <c r="T109" i="4"/>
  <c r="U109" i="4" s="1"/>
  <c r="T93" i="4"/>
  <c r="U93" i="4" s="1"/>
  <c r="T77" i="4"/>
  <c r="U77" i="4" s="1"/>
  <c r="T61" i="4"/>
  <c r="U61" i="4" s="1"/>
  <c r="T45" i="4"/>
  <c r="U45" i="4" s="1"/>
  <c r="T29" i="4"/>
  <c r="U29" i="4" s="1"/>
  <c r="T13" i="4"/>
  <c r="U13" i="4" s="1"/>
  <c r="T120" i="4"/>
  <c r="U120" i="4" s="1"/>
  <c r="T236" i="4"/>
  <c r="U236" i="4" s="1"/>
  <c r="T220" i="4"/>
  <c r="U220" i="4" s="1"/>
  <c r="T204" i="4"/>
  <c r="U204" i="4" s="1"/>
  <c r="T188" i="4"/>
  <c r="U188" i="4" s="1"/>
  <c r="T172" i="4"/>
  <c r="U172" i="4" s="1"/>
  <c r="T156" i="4"/>
  <c r="U156" i="4" s="1"/>
  <c r="T140" i="4"/>
  <c r="U140" i="4" s="1"/>
  <c r="T124" i="4"/>
  <c r="U124" i="4" s="1"/>
  <c r="T108" i="4"/>
  <c r="U108" i="4" s="1"/>
  <c r="T92" i="4"/>
  <c r="U92" i="4" s="1"/>
  <c r="T76" i="4"/>
  <c r="U76" i="4" s="1"/>
  <c r="T60" i="4"/>
  <c r="U60" i="4" s="1"/>
  <c r="T44" i="4"/>
  <c r="U44" i="4" s="1"/>
  <c r="T28" i="4"/>
  <c r="U28" i="4" s="1"/>
  <c r="T12" i="4"/>
  <c r="U12" i="4" s="1"/>
  <c r="U72" i="4"/>
  <c r="U56" i="4"/>
  <c r="T24" i="4"/>
  <c r="U24" i="4" s="1"/>
  <c r="U216" i="4"/>
  <c r="U200" i="4"/>
  <c r="U184" i="4"/>
  <c r="U168" i="4"/>
  <c r="U152" i="4"/>
  <c r="U136" i="4"/>
  <c r="U104" i="4"/>
  <c r="F8" i="4"/>
  <c r="G8" i="4"/>
  <c r="H8" i="4"/>
  <c r="I8" i="4"/>
  <c r="J8" i="4"/>
  <c r="K8" i="4"/>
  <c r="L8" i="4"/>
  <c r="M8" i="4"/>
  <c r="N8" i="4"/>
  <c r="O8" i="4"/>
  <c r="P8" i="4"/>
  <c r="Q8" i="4"/>
  <c r="F9" i="4"/>
  <c r="G9" i="4"/>
  <c r="H9" i="4"/>
  <c r="I9" i="4"/>
  <c r="J9" i="4"/>
  <c r="K9" i="4"/>
  <c r="L9" i="4"/>
  <c r="M9" i="4"/>
  <c r="N9" i="4"/>
  <c r="O9" i="4"/>
  <c r="P9" i="4"/>
  <c r="Q9" i="4"/>
  <c r="F10" i="4"/>
  <c r="G10" i="4"/>
  <c r="H10" i="4"/>
  <c r="I10" i="4"/>
  <c r="J10" i="4"/>
  <c r="K10" i="4"/>
  <c r="L10" i="4"/>
  <c r="M10" i="4"/>
  <c r="N10" i="4"/>
  <c r="O10" i="4"/>
  <c r="P10" i="4"/>
  <c r="Q10" i="4"/>
  <c r="F11" i="4"/>
  <c r="G11" i="4"/>
  <c r="H11" i="4"/>
  <c r="I11" i="4"/>
  <c r="J11" i="4"/>
  <c r="K11" i="4"/>
  <c r="L11" i="4"/>
  <c r="M11" i="4"/>
  <c r="N11" i="4"/>
  <c r="O11" i="4"/>
  <c r="P11" i="4"/>
  <c r="Q11" i="4"/>
  <c r="F12" i="4"/>
  <c r="G12" i="4"/>
  <c r="H12" i="4"/>
  <c r="I12" i="4"/>
  <c r="J12" i="4"/>
  <c r="K12" i="4"/>
  <c r="L12" i="4"/>
  <c r="M12" i="4"/>
  <c r="N12" i="4"/>
  <c r="O12" i="4"/>
  <c r="P12" i="4"/>
  <c r="Q12" i="4"/>
  <c r="F13" i="4"/>
  <c r="G13" i="4"/>
  <c r="H13" i="4"/>
  <c r="I13" i="4"/>
  <c r="J13" i="4"/>
  <c r="K13" i="4"/>
  <c r="L13" i="4"/>
  <c r="M13" i="4"/>
  <c r="N13" i="4"/>
  <c r="O13" i="4"/>
  <c r="P13" i="4"/>
  <c r="Q13" i="4"/>
  <c r="F14" i="4"/>
  <c r="G14" i="4"/>
  <c r="H14" i="4"/>
  <c r="I14" i="4"/>
  <c r="J14" i="4"/>
  <c r="K14" i="4"/>
  <c r="L14" i="4"/>
  <c r="M14" i="4"/>
  <c r="N14" i="4"/>
  <c r="O14" i="4"/>
  <c r="P14" i="4"/>
  <c r="Q14" i="4"/>
  <c r="F15" i="4"/>
  <c r="G15" i="4"/>
  <c r="H15" i="4"/>
  <c r="I15" i="4"/>
  <c r="J15" i="4"/>
  <c r="K15" i="4"/>
  <c r="L15" i="4"/>
  <c r="M15" i="4"/>
  <c r="N15" i="4"/>
  <c r="O15" i="4"/>
  <c r="P15" i="4"/>
  <c r="Q15" i="4"/>
  <c r="F16" i="4"/>
  <c r="G16" i="4"/>
  <c r="H16" i="4"/>
  <c r="I16" i="4"/>
  <c r="J16" i="4"/>
  <c r="K16" i="4"/>
  <c r="L16" i="4"/>
  <c r="M16" i="4"/>
  <c r="N16" i="4"/>
  <c r="O16" i="4"/>
  <c r="P16" i="4"/>
  <c r="Q16" i="4"/>
  <c r="F17" i="4"/>
  <c r="G17" i="4"/>
  <c r="H17" i="4"/>
  <c r="I17" i="4"/>
  <c r="J17" i="4"/>
  <c r="K17" i="4"/>
  <c r="L17" i="4"/>
  <c r="M17" i="4"/>
  <c r="N17" i="4"/>
  <c r="O17" i="4"/>
  <c r="P17" i="4"/>
  <c r="Q17" i="4"/>
  <c r="F18" i="4"/>
  <c r="G18" i="4"/>
  <c r="H18" i="4"/>
  <c r="I18" i="4"/>
  <c r="J18" i="4"/>
  <c r="K18" i="4"/>
  <c r="L18" i="4"/>
  <c r="M18" i="4"/>
  <c r="N18" i="4"/>
  <c r="O18" i="4"/>
  <c r="P18" i="4"/>
  <c r="Q18" i="4"/>
  <c r="F19" i="4"/>
  <c r="G19" i="4"/>
  <c r="H19" i="4"/>
  <c r="I19" i="4"/>
  <c r="J19" i="4"/>
  <c r="K19" i="4"/>
  <c r="L19" i="4"/>
  <c r="M19" i="4"/>
  <c r="N19" i="4"/>
  <c r="O19" i="4"/>
  <c r="P19" i="4"/>
  <c r="Q19" i="4"/>
  <c r="F20" i="4"/>
  <c r="G20" i="4"/>
  <c r="H20" i="4"/>
  <c r="I20" i="4"/>
  <c r="J20" i="4"/>
  <c r="K20" i="4"/>
  <c r="L20" i="4"/>
  <c r="M20" i="4"/>
  <c r="N20" i="4"/>
  <c r="O20" i="4"/>
  <c r="P20" i="4"/>
  <c r="Q20" i="4"/>
  <c r="F21" i="4"/>
  <c r="G21" i="4"/>
  <c r="H21" i="4"/>
  <c r="I21" i="4"/>
  <c r="J21" i="4"/>
  <c r="K21" i="4"/>
  <c r="L21" i="4"/>
  <c r="M21" i="4"/>
  <c r="N21" i="4"/>
  <c r="O21" i="4"/>
  <c r="P21" i="4"/>
  <c r="Q21" i="4"/>
  <c r="F22" i="4"/>
  <c r="G22" i="4"/>
  <c r="H22" i="4"/>
  <c r="I22" i="4"/>
  <c r="J22" i="4"/>
  <c r="K22" i="4"/>
  <c r="L22" i="4"/>
  <c r="M22" i="4"/>
  <c r="N22" i="4"/>
  <c r="O22" i="4"/>
  <c r="P22" i="4"/>
  <c r="Q22" i="4"/>
  <c r="F23" i="4"/>
  <c r="G23" i="4"/>
  <c r="H23" i="4"/>
  <c r="I23" i="4"/>
  <c r="J23" i="4"/>
  <c r="K23" i="4"/>
  <c r="L23" i="4"/>
  <c r="M23" i="4"/>
  <c r="N23" i="4"/>
  <c r="O23" i="4"/>
  <c r="P23" i="4"/>
  <c r="Q23" i="4"/>
  <c r="F24" i="4"/>
  <c r="G24" i="4"/>
  <c r="H24" i="4"/>
  <c r="I24" i="4"/>
  <c r="J24" i="4"/>
  <c r="K24" i="4"/>
  <c r="L24" i="4"/>
  <c r="M24" i="4"/>
  <c r="N24" i="4"/>
  <c r="O24" i="4"/>
  <c r="P24" i="4"/>
  <c r="Q24" i="4"/>
  <c r="F25" i="4"/>
  <c r="G25" i="4"/>
  <c r="H25" i="4"/>
  <c r="I25" i="4"/>
  <c r="J25" i="4"/>
  <c r="K25" i="4"/>
  <c r="L25" i="4"/>
  <c r="M25" i="4"/>
  <c r="N25" i="4"/>
  <c r="O25" i="4"/>
  <c r="P25" i="4"/>
  <c r="Q25" i="4"/>
  <c r="F26" i="4"/>
  <c r="G26" i="4"/>
  <c r="H26" i="4"/>
  <c r="I26" i="4"/>
  <c r="J26" i="4"/>
  <c r="K26" i="4"/>
  <c r="L26" i="4"/>
  <c r="M26" i="4"/>
  <c r="N26" i="4"/>
  <c r="O26" i="4"/>
  <c r="P26" i="4"/>
  <c r="Q26" i="4"/>
  <c r="F27" i="4"/>
  <c r="G27" i="4"/>
  <c r="H27" i="4"/>
  <c r="I27" i="4"/>
  <c r="J27" i="4"/>
  <c r="K27" i="4"/>
  <c r="L27" i="4"/>
  <c r="M27" i="4"/>
  <c r="N27" i="4"/>
  <c r="O27" i="4"/>
  <c r="P27" i="4"/>
  <c r="Q27" i="4"/>
  <c r="F28" i="4"/>
  <c r="G28" i="4"/>
  <c r="H28" i="4"/>
  <c r="I28" i="4"/>
  <c r="J28" i="4"/>
  <c r="K28" i="4"/>
  <c r="L28" i="4"/>
  <c r="M28" i="4"/>
  <c r="N28" i="4"/>
  <c r="O28" i="4"/>
  <c r="P28" i="4"/>
  <c r="Q28" i="4"/>
  <c r="F29" i="4"/>
  <c r="G29" i="4"/>
  <c r="H29" i="4"/>
  <c r="I29" i="4"/>
  <c r="J29" i="4"/>
  <c r="K29" i="4"/>
  <c r="L29" i="4"/>
  <c r="M29" i="4"/>
  <c r="N29" i="4"/>
  <c r="O29" i="4"/>
  <c r="P29" i="4"/>
  <c r="Q29" i="4"/>
  <c r="F30" i="4"/>
  <c r="G30" i="4"/>
  <c r="H30" i="4"/>
  <c r="I30" i="4"/>
  <c r="J30" i="4"/>
  <c r="K30" i="4"/>
  <c r="L30" i="4"/>
  <c r="M30" i="4"/>
  <c r="N30" i="4"/>
  <c r="O30" i="4"/>
  <c r="P30" i="4"/>
  <c r="Q30" i="4"/>
  <c r="F31" i="4"/>
  <c r="G31" i="4"/>
  <c r="H31" i="4"/>
  <c r="I31" i="4"/>
  <c r="J31" i="4"/>
  <c r="K31" i="4"/>
  <c r="L31" i="4"/>
  <c r="M31" i="4"/>
  <c r="N31" i="4"/>
  <c r="O31" i="4"/>
  <c r="P31" i="4"/>
  <c r="Q31" i="4"/>
  <c r="F32" i="4"/>
  <c r="G32" i="4"/>
  <c r="H32" i="4"/>
  <c r="I32" i="4"/>
  <c r="J32" i="4"/>
  <c r="K32" i="4"/>
  <c r="L32" i="4"/>
  <c r="M32" i="4"/>
  <c r="N32" i="4"/>
  <c r="O32" i="4"/>
  <c r="P32" i="4"/>
  <c r="Q32" i="4"/>
  <c r="F33" i="4"/>
  <c r="G33" i="4"/>
  <c r="H33" i="4"/>
  <c r="I33" i="4"/>
  <c r="J33" i="4"/>
  <c r="K33" i="4"/>
  <c r="L33" i="4"/>
  <c r="M33" i="4"/>
  <c r="N33" i="4"/>
  <c r="O33" i="4"/>
  <c r="P33" i="4"/>
  <c r="Q33" i="4"/>
  <c r="F34" i="4"/>
  <c r="G34" i="4"/>
  <c r="H34" i="4"/>
  <c r="I34" i="4"/>
  <c r="J34" i="4"/>
  <c r="K34" i="4"/>
  <c r="L34" i="4"/>
  <c r="M34" i="4"/>
  <c r="N34" i="4"/>
  <c r="O34" i="4"/>
  <c r="P34" i="4"/>
  <c r="Q34" i="4"/>
  <c r="F35" i="4"/>
  <c r="G35" i="4"/>
  <c r="H35" i="4"/>
  <c r="I35" i="4"/>
  <c r="J35" i="4"/>
  <c r="K35" i="4"/>
  <c r="L35" i="4"/>
  <c r="M35" i="4"/>
  <c r="N35" i="4"/>
  <c r="O35" i="4"/>
  <c r="P35" i="4"/>
  <c r="Q35" i="4"/>
  <c r="F36" i="4"/>
  <c r="G36" i="4"/>
  <c r="H36" i="4"/>
  <c r="I36" i="4"/>
  <c r="J36" i="4"/>
  <c r="K36" i="4"/>
  <c r="L36" i="4"/>
  <c r="M36" i="4"/>
  <c r="N36" i="4"/>
  <c r="O36" i="4"/>
  <c r="P36" i="4"/>
  <c r="Q36" i="4"/>
  <c r="F37" i="4"/>
  <c r="G37" i="4"/>
  <c r="H37" i="4"/>
  <c r="I37" i="4"/>
  <c r="J37" i="4"/>
  <c r="K37" i="4"/>
  <c r="L37" i="4"/>
  <c r="M37" i="4"/>
  <c r="N37" i="4"/>
  <c r="O37" i="4"/>
  <c r="P37" i="4"/>
  <c r="Q37" i="4"/>
  <c r="F38" i="4"/>
  <c r="G38" i="4"/>
  <c r="H38" i="4"/>
  <c r="I38" i="4"/>
  <c r="J38" i="4"/>
  <c r="K38" i="4"/>
  <c r="L38" i="4"/>
  <c r="M38" i="4"/>
  <c r="N38" i="4"/>
  <c r="O38" i="4"/>
  <c r="P38" i="4"/>
  <c r="Q38" i="4"/>
  <c r="F39" i="4"/>
  <c r="G39" i="4"/>
  <c r="H39" i="4"/>
  <c r="I39" i="4"/>
  <c r="J39" i="4"/>
  <c r="K39" i="4"/>
  <c r="L39" i="4"/>
  <c r="M39" i="4"/>
  <c r="N39" i="4"/>
  <c r="O39" i="4"/>
  <c r="P39" i="4"/>
  <c r="Q39" i="4"/>
  <c r="F40" i="4"/>
  <c r="G40" i="4"/>
  <c r="H40" i="4"/>
  <c r="I40" i="4"/>
  <c r="J40" i="4"/>
  <c r="K40" i="4"/>
  <c r="L40" i="4"/>
  <c r="M40" i="4"/>
  <c r="N40" i="4"/>
  <c r="O40" i="4"/>
  <c r="P40" i="4"/>
  <c r="Q40" i="4"/>
  <c r="F41" i="4"/>
  <c r="G41" i="4"/>
  <c r="H41" i="4"/>
  <c r="I41" i="4"/>
  <c r="J41" i="4"/>
  <c r="K41" i="4"/>
  <c r="L41" i="4"/>
  <c r="M41" i="4"/>
  <c r="N41" i="4"/>
  <c r="O41" i="4"/>
  <c r="P41" i="4"/>
  <c r="Q41" i="4"/>
  <c r="F42" i="4"/>
  <c r="G42" i="4"/>
  <c r="H42" i="4"/>
  <c r="I42" i="4"/>
  <c r="J42" i="4"/>
  <c r="K42" i="4"/>
  <c r="L42" i="4"/>
  <c r="M42" i="4"/>
  <c r="N42" i="4"/>
  <c r="O42" i="4"/>
  <c r="P42" i="4"/>
  <c r="Q42" i="4"/>
  <c r="F43" i="4"/>
  <c r="G43" i="4"/>
  <c r="H43" i="4"/>
  <c r="I43" i="4"/>
  <c r="J43" i="4"/>
  <c r="K43" i="4"/>
  <c r="L43" i="4"/>
  <c r="M43" i="4"/>
  <c r="N43" i="4"/>
  <c r="O43" i="4"/>
  <c r="P43" i="4"/>
  <c r="Q43" i="4"/>
  <c r="F44" i="4"/>
  <c r="G44" i="4"/>
  <c r="H44" i="4"/>
  <c r="I44" i="4"/>
  <c r="J44" i="4"/>
  <c r="K44" i="4"/>
  <c r="L44" i="4"/>
  <c r="M44" i="4"/>
  <c r="N44" i="4"/>
  <c r="O44" i="4"/>
  <c r="P44" i="4"/>
  <c r="Q44" i="4"/>
  <c r="F45" i="4"/>
  <c r="G45" i="4"/>
  <c r="H45" i="4"/>
  <c r="I45" i="4"/>
  <c r="J45" i="4"/>
  <c r="K45" i="4"/>
  <c r="L45" i="4"/>
  <c r="M45" i="4"/>
  <c r="N45" i="4"/>
  <c r="O45" i="4"/>
  <c r="P45" i="4"/>
  <c r="Q45" i="4"/>
  <c r="F46" i="4"/>
  <c r="G46" i="4"/>
  <c r="H46" i="4"/>
  <c r="I46" i="4"/>
  <c r="J46" i="4"/>
  <c r="K46" i="4"/>
  <c r="L46" i="4"/>
  <c r="M46" i="4"/>
  <c r="N46" i="4"/>
  <c r="O46" i="4"/>
  <c r="P46" i="4"/>
  <c r="Q46" i="4"/>
  <c r="F47" i="4"/>
  <c r="G47" i="4"/>
  <c r="H47" i="4"/>
  <c r="I47" i="4"/>
  <c r="J47" i="4"/>
  <c r="K47" i="4"/>
  <c r="L47" i="4"/>
  <c r="M47" i="4"/>
  <c r="N47" i="4"/>
  <c r="O47" i="4"/>
  <c r="P47" i="4"/>
  <c r="Q47" i="4"/>
  <c r="F48" i="4"/>
  <c r="G48" i="4"/>
  <c r="H48" i="4"/>
  <c r="I48" i="4"/>
  <c r="J48" i="4"/>
  <c r="K48" i="4"/>
  <c r="L48" i="4"/>
  <c r="M48" i="4"/>
  <c r="N48" i="4"/>
  <c r="O48" i="4"/>
  <c r="P48" i="4"/>
  <c r="Q48" i="4"/>
  <c r="F49" i="4"/>
  <c r="G49" i="4"/>
  <c r="H49" i="4"/>
  <c r="I49" i="4"/>
  <c r="J49" i="4"/>
  <c r="K49" i="4"/>
  <c r="L49" i="4"/>
  <c r="M49" i="4"/>
  <c r="N49" i="4"/>
  <c r="O49" i="4"/>
  <c r="P49" i="4"/>
  <c r="Q49" i="4"/>
  <c r="F50" i="4"/>
  <c r="G50" i="4"/>
  <c r="H50" i="4"/>
  <c r="I50" i="4"/>
  <c r="J50" i="4"/>
  <c r="K50" i="4"/>
  <c r="L50" i="4"/>
  <c r="M50" i="4"/>
  <c r="N50" i="4"/>
  <c r="O50" i="4"/>
  <c r="P50" i="4"/>
  <c r="Q50" i="4"/>
  <c r="F51" i="4"/>
  <c r="G51" i="4"/>
  <c r="H51" i="4"/>
  <c r="I51" i="4"/>
  <c r="J51" i="4"/>
  <c r="K51" i="4"/>
  <c r="L51" i="4"/>
  <c r="M51" i="4"/>
  <c r="N51" i="4"/>
  <c r="O51" i="4"/>
  <c r="P51" i="4"/>
  <c r="Q51" i="4"/>
  <c r="F52" i="4"/>
  <c r="G52" i="4"/>
  <c r="H52" i="4"/>
  <c r="I52" i="4"/>
  <c r="J52" i="4"/>
  <c r="K52" i="4"/>
  <c r="L52" i="4"/>
  <c r="M52" i="4"/>
  <c r="N52" i="4"/>
  <c r="O52" i="4"/>
  <c r="P52" i="4"/>
  <c r="Q52" i="4"/>
  <c r="F53" i="4"/>
  <c r="G53" i="4"/>
  <c r="H53" i="4"/>
  <c r="I53" i="4"/>
  <c r="J53" i="4"/>
  <c r="K53" i="4"/>
  <c r="L53" i="4"/>
  <c r="M53" i="4"/>
  <c r="N53" i="4"/>
  <c r="O53" i="4"/>
  <c r="P53" i="4"/>
  <c r="Q53" i="4"/>
  <c r="F54" i="4"/>
  <c r="G54" i="4"/>
  <c r="H54" i="4"/>
  <c r="I54" i="4"/>
  <c r="J54" i="4"/>
  <c r="K54" i="4"/>
  <c r="L54" i="4"/>
  <c r="M54" i="4"/>
  <c r="N54" i="4"/>
  <c r="O54" i="4"/>
  <c r="P54" i="4"/>
  <c r="Q54" i="4"/>
  <c r="F55" i="4"/>
  <c r="G55" i="4"/>
  <c r="H55" i="4"/>
  <c r="I55" i="4"/>
  <c r="J55" i="4"/>
  <c r="K55" i="4"/>
  <c r="L55" i="4"/>
  <c r="M55" i="4"/>
  <c r="N55" i="4"/>
  <c r="O55" i="4"/>
  <c r="P55" i="4"/>
  <c r="Q55" i="4"/>
  <c r="F56" i="4"/>
  <c r="G56" i="4"/>
  <c r="H56" i="4"/>
  <c r="I56" i="4"/>
  <c r="J56" i="4"/>
  <c r="K56" i="4"/>
  <c r="L56" i="4"/>
  <c r="M56" i="4"/>
  <c r="N56" i="4"/>
  <c r="O56" i="4"/>
  <c r="P56" i="4"/>
  <c r="Q56" i="4"/>
  <c r="F57" i="4"/>
  <c r="G57" i="4"/>
  <c r="H57" i="4"/>
  <c r="I57" i="4"/>
  <c r="J57" i="4"/>
  <c r="K57" i="4"/>
  <c r="L57" i="4"/>
  <c r="M57" i="4"/>
  <c r="N57" i="4"/>
  <c r="O57" i="4"/>
  <c r="P57" i="4"/>
  <c r="Q57" i="4"/>
  <c r="F58" i="4"/>
  <c r="G58" i="4"/>
  <c r="H58" i="4"/>
  <c r="I58" i="4"/>
  <c r="J58" i="4"/>
  <c r="K58" i="4"/>
  <c r="L58" i="4"/>
  <c r="M58" i="4"/>
  <c r="N58" i="4"/>
  <c r="O58" i="4"/>
  <c r="P58" i="4"/>
  <c r="Q58" i="4"/>
  <c r="F59" i="4"/>
  <c r="G59" i="4"/>
  <c r="H59" i="4"/>
  <c r="I59" i="4"/>
  <c r="J59" i="4"/>
  <c r="K59" i="4"/>
  <c r="L59" i="4"/>
  <c r="M59" i="4"/>
  <c r="N59" i="4"/>
  <c r="O59" i="4"/>
  <c r="P59" i="4"/>
  <c r="Q59" i="4"/>
  <c r="F60" i="4"/>
  <c r="G60" i="4"/>
  <c r="H60" i="4"/>
  <c r="I60" i="4"/>
  <c r="J60" i="4"/>
  <c r="K60" i="4"/>
  <c r="L60" i="4"/>
  <c r="M60" i="4"/>
  <c r="N60" i="4"/>
  <c r="O60" i="4"/>
  <c r="P60" i="4"/>
  <c r="Q60" i="4"/>
  <c r="F61" i="4"/>
  <c r="G61" i="4"/>
  <c r="H61" i="4"/>
  <c r="I61" i="4"/>
  <c r="J61" i="4"/>
  <c r="K61" i="4"/>
  <c r="L61" i="4"/>
  <c r="M61" i="4"/>
  <c r="N61" i="4"/>
  <c r="O61" i="4"/>
  <c r="P61" i="4"/>
  <c r="Q61" i="4"/>
  <c r="F62" i="4"/>
  <c r="G62" i="4"/>
  <c r="H62" i="4"/>
  <c r="I62" i="4"/>
  <c r="J62" i="4"/>
  <c r="K62" i="4"/>
  <c r="L62" i="4"/>
  <c r="M62" i="4"/>
  <c r="N62" i="4"/>
  <c r="O62" i="4"/>
  <c r="P62" i="4"/>
  <c r="Q62" i="4"/>
  <c r="F63" i="4"/>
  <c r="G63" i="4"/>
  <c r="H63" i="4"/>
  <c r="I63" i="4"/>
  <c r="J63" i="4"/>
  <c r="K63" i="4"/>
  <c r="L63" i="4"/>
  <c r="M63" i="4"/>
  <c r="N63" i="4"/>
  <c r="O63" i="4"/>
  <c r="P63" i="4"/>
  <c r="Q63" i="4"/>
  <c r="F64" i="4"/>
  <c r="G64" i="4"/>
  <c r="H64" i="4"/>
  <c r="I64" i="4"/>
  <c r="J64" i="4"/>
  <c r="K64" i="4"/>
  <c r="L64" i="4"/>
  <c r="M64" i="4"/>
  <c r="N64" i="4"/>
  <c r="O64" i="4"/>
  <c r="P64" i="4"/>
  <c r="Q64" i="4"/>
  <c r="F65" i="4"/>
  <c r="G65" i="4"/>
  <c r="H65" i="4"/>
  <c r="I65" i="4"/>
  <c r="J65" i="4"/>
  <c r="K65" i="4"/>
  <c r="L65" i="4"/>
  <c r="M65" i="4"/>
  <c r="N65" i="4"/>
  <c r="O65" i="4"/>
  <c r="P65" i="4"/>
  <c r="Q65" i="4"/>
  <c r="F66" i="4"/>
  <c r="G66" i="4"/>
  <c r="H66" i="4"/>
  <c r="I66" i="4"/>
  <c r="J66" i="4"/>
  <c r="K66" i="4"/>
  <c r="L66" i="4"/>
  <c r="M66" i="4"/>
  <c r="N66" i="4"/>
  <c r="O66" i="4"/>
  <c r="P66" i="4"/>
  <c r="Q66" i="4"/>
  <c r="F67" i="4"/>
  <c r="G67" i="4"/>
  <c r="H67" i="4"/>
  <c r="I67" i="4"/>
  <c r="J67" i="4"/>
  <c r="K67" i="4"/>
  <c r="L67" i="4"/>
  <c r="M67" i="4"/>
  <c r="N67" i="4"/>
  <c r="O67" i="4"/>
  <c r="P67" i="4"/>
  <c r="Q67" i="4"/>
  <c r="F68" i="4"/>
  <c r="G68" i="4"/>
  <c r="H68" i="4"/>
  <c r="I68" i="4"/>
  <c r="J68" i="4"/>
  <c r="K68" i="4"/>
  <c r="L68" i="4"/>
  <c r="M68" i="4"/>
  <c r="N68" i="4"/>
  <c r="O68" i="4"/>
  <c r="P68" i="4"/>
  <c r="Q68" i="4"/>
  <c r="F69" i="4"/>
  <c r="G69" i="4"/>
  <c r="H69" i="4"/>
  <c r="I69" i="4"/>
  <c r="J69" i="4"/>
  <c r="K69" i="4"/>
  <c r="L69" i="4"/>
  <c r="M69" i="4"/>
  <c r="N69" i="4"/>
  <c r="O69" i="4"/>
  <c r="P69" i="4"/>
  <c r="Q69" i="4"/>
  <c r="F70" i="4"/>
  <c r="G70" i="4"/>
  <c r="H70" i="4"/>
  <c r="I70" i="4"/>
  <c r="J70" i="4"/>
  <c r="K70" i="4"/>
  <c r="L70" i="4"/>
  <c r="M70" i="4"/>
  <c r="N70" i="4"/>
  <c r="O70" i="4"/>
  <c r="P70" i="4"/>
  <c r="Q70" i="4"/>
  <c r="F71" i="4"/>
  <c r="G71" i="4"/>
  <c r="H71" i="4"/>
  <c r="I71" i="4"/>
  <c r="J71" i="4"/>
  <c r="K71" i="4"/>
  <c r="L71" i="4"/>
  <c r="M71" i="4"/>
  <c r="N71" i="4"/>
  <c r="O71" i="4"/>
  <c r="P71" i="4"/>
  <c r="Q71" i="4"/>
  <c r="F72" i="4"/>
  <c r="G72" i="4"/>
  <c r="H72" i="4"/>
  <c r="I72" i="4"/>
  <c r="J72" i="4"/>
  <c r="K72" i="4"/>
  <c r="L72" i="4"/>
  <c r="M72" i="4"/>
  <c r="N72" i="4"/>
  <c r="O72" i="4"/>
  <c r="P72" i="4"/>
  <c r="Q72" i="4"/>
  <c r="F73" i="4"/>
  <c r="G73" i="4"/>
  <c r="H73" i="4"/>
  <c r="I73" i="4"/>
  <c r="J73" i="4"/>
  <c r="K73" i="4"/>
  <c r="L73" i="4"/>
  <c r="M73" i="4"/>
  <c r="N73" i="4"/>
  <c r="O73" i="4"/>
  <c r="P73" i="4"/>
  <c r="Q73" i="4"/>
  <c r="F74" i="4"/>
  <c r="G74" i="4"/>
  <c r="H74" i="4"/>
  <c r="I74" i="4"/>
  <c r="J74" i="4"/>
  <c r="K74" i="4"/>
  <c r="L74" i="4"/>
  <c r="M74" i="4"/>
  <c r="N74" i="4"/>
  <c r="O74" i="4"/>
  <c r="P74" i="4"/>
  <c r="Q74" i="4"/>
  <c r="F75" i="4"/>
  <c r="G75" i="4"/>
  <c r="H75" i="4"/>
  <c r="I75" i="4"/>
  <c r="J75" i="4"/>
  <c r="K75" i="4"/>
  <c r="L75" i="4"/>
  <c r="M75" i="4"/>
  <c r="N75" i="4"/>
  <c r="O75" i="4"/>
  <c r="P75" i="4"/>
  <c r="Q75" i="4"/>
  <c r="F76" i="4"/>
  <c r="G76" i="4"/>
  <c r="H76" i="4"/>
  <c r="I76" i="4"/>
  <c r="J76" i="4"/>
  <c r="K76" i="4"/>
  <c r="L76" i="4"/>
  <c r="M76" i="4"/>
  <c r="N76" i="4"/>
  <c r="O76" i="4"/>
  <c r="P76" i="4"/>
  <c r="Q76" i="4"/>
  <c r="F77" i="4"/>
  <c r="G77" i="4"/>
  <c r="H77" i="4"/>
  <c r="I77" i="4"/>
  <c r="J77" i="4"/>
  <c r="K77" i="4"/>
  <c r="L77" i="4"/>
  <c r="M77" i="4"/>
  <c r="N77" i="4"/>
  <c r="O77" i="4"/>
  <c r="P77" i="4"/>
  <c r="Q77" i="4"/>
  <c r="F78" i="4"/>
  <c r="G78" i="4"/>
  <c r="H78" i="4"/>
  <c r="I78" i="4"/>
  <c r="J78" i="4"/>
  <c r="K78" i="4"/>
  <c r="L78" i="4"/>
  <c r="M78" i="4"/>
  <c r="N78" i="4"/>
  <c r="O78" i="4"/>
  <c r="P78" i="4"/>
  <c r="Q78" i="4"/>
  <c r="F79" i="4"/>
  <c r="G79" i="4"/>
  <c r="H79" i="4"/>
  <c r="I79" i="4"/>
  <c r="J79" i="4"/>
  <c r="K79" i="4"/>
  <c r="L79" i="4"/>
  <c r="M79" i="4"/>
  <c r="N79" i="4"/>
  <c r="O79" i="4"/>
  <c r="P79" i="4"/>
  <c r="Q79" i="4"/>
  <c r="F80" i="4"/>
  <c r="G80" i="4"/>
  <c r="H80" i="4"/>
  <c r="I80" i="4"/>
  <c r="J80" i="4"/>
  <c r="K80" i="4"/>
  <c r="L80" i="4"/>
  <c r="M80" i="4"/>
  <c r="N80" i="4"/>
  <c r="O80" i="4"/>
  <c r="P80" i="4"/>
  <c r="Q80" i="4"/>
  <c r="F81" i="4"/>
  <c r="G81" i="4"/>
  <c r="H81" i="4"/>
  <c r="I81" i="4"/>
  <c r="J81" i="4"/>
  <c r="K81" i="4"/>
  <c r="L81" i="4"/>
  <c r="M81" i="4"/>
  <c r="N81" i="4"/>
  <c r="O81" i="4"/>
  <c r="P81" i="4"/>
  <c r="Q81" i="4"/>
  <c r="F82" i="4"/>
  <c r="G82" i="4"/>
  <c r="H82" i="4"/>
  <c r="I82" i="4"/>
  <c r="J82" i="4"/>
  <c r="K82" i="4"/>
  <c r="L82" i="4"/>
  <c r="M82" i="4"/>
  <c r="N82" i="4"/>
  <c r="O82" i="4"/>
  <c r="P82" i="4"/>
  <c r="Q82" i="4"/>
  <c r="F83" i="4"/>
  <c r="G83" i="4"/>
  <c r="H83" i="4"/>
  <c r="I83" i="4"/>
  <c r="J83" i="4"/>
  <c r="K83" i="4"/>
  <c r="L83" i="4"/>
  <c r="M83" i="4"/>
  <c r="N83" i="4"/>
  <c r="O83" i="4"/>
  <c r="P83" i="4"/>
  <c r="Q83" i="4"/>
  <c r="F84" i="4"/>
  <c r="G84" i="4"/>
  <c r="H84" i="4"/>
  <c r="I84" i="4"/>
  <c r="J84" i="4"/>
  <c r="K84" i="4"/>
  <c r="L84" i="4"/>
  <c r="M84" i="4"/>
  <c r="N84" i="4"/>
  <c r="O84" i="4"/>
  <c r="P84" i="4"/>
  <c r="Q84" i="4"/>
  <c r="F85" i="4"/>
  <c r="G85" i="4"/>
  <c r="H85" i="4"/>
  <c r="I85" i="4"/>
  <c r="J85" i="4"/>
  <c r="K85" i="4"/>
  <c r="L85" i="4"/>
  <c r="M85" i="4"/>
  <c r="N85" i="4"/>
  <c r="O85" i="4"/>
  <c r="P85" i="4"/>
  <c r="Q85" i="4"/>
  <c r="F86" i="4"/>
  <c r="G86" i="4"/>
  <c r="H86" i="4"/>
  <c r="I86" i="4"/>
  <c r="J86" i="4"/>
  <c r="K86" i="4"/>
  <c r="L86" i="4"/>
  <c r="M86" i="4"/>
  <c r="N86" i="4"/>
  <c r="O86" i="4"/>
  <c r="P86" i="4"/>
  <c r="Q86" i="4"/>
  <c r="F87" i="4"/>
  <c r="G87" i="4"/>
  <c r="H87" i="4"/>
  <c r="I87" i="4"/>
  <c r="J87" i="4"/>
  <c r="K87" i="4"/>
  <c r="L87" i="4"/>
  <c r="M87" i="4"/>
  <c r="N87" i="4"/>
  <c r="O87" i="4"/>
  <c r="P87" i="4"/>
  <c r="Q87" i="4"/>
  <c r="F88" i="4"/>
  <c r="G88" i="4"/>
  <c r="H88" i="4"/>
  <c r="I88" i="4"/>
  <c r="J88" i="4"/>
  <c r="K88" i="4"/>
  <c r="L88" i="4"/>
  <c r="M88" i="4"/>
  <c r="N88" i="4"/>
  <c r="O88" i="4"/>
  <c r="P88" i="4"/>
  <c r="Q88" i="4"/>
  <c r="F89" i="4"/>
  <c r="G89" i="4"/>
  <c r="H89" i="4"/>
  <c r="I89" i="4"/>
  <c r="J89" i="4"/>
  <c r="K89" i="4"/>
  <c r="L89" i="4"/>
  <c r="M89" i="4"/>
  <c r="N89" i="4"/>
  <c r="O89" i="4"/>
  <c r="P89" i="4"/>
  <c r="Q89" i="4"/>
  <c r="F90" i="4"/>
  <c r="G90" i="4"/>
  <c r="H90" i="4"/>
  <c r="I90" i="4"/>
  <c r="J90" i="4"/>
  <c r="K90" i="4"/>
  <c r="L90" i="4"/>
  <c r="M90" i="4"/>
  <c r="N90" i="4"/>
  <c r="O90" i="4"/>
  <c r="P90" i="4"/>
  <c r="Q90" i="4"/>
  <c r="F91" i="4"/>
  <c r="G91" i="4"/>
  <c r="H91" i="4"/>
  <c r="I91" i="4"/>
  <c r="J91" i="4"/>
  <c r="K91" i="4"/>
  <c r="L91" i="4"/>
  <c r="M91" i="4"/>
  <c r="N91" i="4"/>
  <c r="O91" i="4"/>
  <c r="P91" i="4"/>
  <c r="Q91" i="4"/>
  <c r="F92" i="4"/>
  <c r="G92" i="4"/>
  <c r="H92" i="4"/>
  <c r="I92" i="4"/>
  <c r="J92" i="4"/>
  <c r="K92" i="4"/>
  <c r="L92" i="4"/>
  <c r="M92" i="4"/>
  <c r="N92" i="4"/>
  <c r="O92" i="4"/>
  <c r="P92" i="4"/>
  <c r="Q92" i="4"/>
  <c r="F93" i="4"/>
  <c r="G93" i="4"/>
  <c r="H93" i="4"/>
  <c r="I93" i="4"/>
  <c r="J93" i="4"/>
  <c r="K93" i="4"/>
  <c r="L93" i="4"/>
  <c r="M93" i="4"/>
  <c r="N93" i="4"/>
  <c r="O93" i="4"/>
  <c r="P93" i="4"/>
  <c r="Q93" i="4"/>
  <c r="F94" i="4"/>
  <c r="G94" i="4"/>
  <c r="H94" i="4"/>
  <c r="I94" i="4"/>
  <c r="J94" i="4"/>
  <c r="K94" i="4"/>
  <c r="L94" i="4"/>
  <c r="M94" i="4"/>
  <c r="N94" i="4"/>
  <c r="O94" i="4"/>
  <c r="P94" i="4"/>
  <c r="Q94" i="4"/>
  <c r="F95" i="4"/>
  <c r="G95" i="4"/>
  <c r="H95" i="4"/>
  <c r="I95" i="4"/>
  <c r="J95" i="4"/>
  <c r="K95" i="4"/>
  <c r="L95" i="4"/>
  <c r="M95" i="4"/>
  <c r="N95" i="4"/>
  <c r="O95" i="4"/>
  <c r="P95" i="4"/>
  <c r="Q95" i="4"/>
  <c r="F96" i="4"/>
  <c r="G96" i="4"/>
  <c r="H96" i="4"/>
  <c r="I96" i="4"/>
  <c r="J96" i="4"/>
  <c r="K96" i="4"/>
  <c r="L96" i="4"/>
  <c r="M96" i="4"/>
  <c r="N96" i="4"/>
  <c r="O96" i="4"/>
  <c r="P96" i="4"/>
  <c r="Q96" i="4"/>
  <c r="F97" i="4"/>
  <c r="G97" i="4"/>
  <c r="H97" i="4"/>
  <c r="I97" i="4"/>
  <c r="J97" i="4"/>
  <c r="K97" i="4"/>
  <c r="L97" i="4"/>
  <c r="M97" i="4"/>
  <c r="N97" i="4"/>
  <c r="O97" i="4"/>
  <c r="P97" i="4"/>
  <c r="Q97" i="4"/>
  <c r="F98" i="4"/>
  <c r="G98" i="4"/>
  <c r="H98" i="4"/>
  <c r="I98" i="4"/>
  <c r="J98" i="4"/>
  <c r="K98" i="4"/>
  <c r="L98" i="4"/>
  <c r="M98" i="4"/>
  <c r="N98" i="4"/>
  <c r="O98" i="4"/>
  <c r="P98" i="4"/>
  <c r="Q98" i="4"/>
  <c r="F99" i="4"/>
  <c r="G99" i="4"/>
  <c r="H99" i="4"/>
  <c r="I99" i="4"/>
  <c r="J99" i="4"/>
  <c r="K99" i="4"/>
  <c r="L99" i="4"/>
  <c r="M99" i="4"/>
  <c r="N99" i="4"/>
  <c r="O99" i="4"/>
  <c r="P99" i="4"/>
  <c r="Q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F8" i="1"/>
  <c r="G8" i="1"/>
  <c r="H8" i="1"/>
  <c r="I8" i="1"/>
  <c r="J8" i="1"/>
  <c r="K8" i="1"/>
  <c r="L8" i="1"/>
  <c r="M8" i="1"/>
  <c r="N8" i="1"/>
  <c r="F9" i="1"/>
  <c r="G9" i="1"/>
  <c r="H9" i="1"/>
  <c r="I9" i="1"/>
  <c r="J9" i="1"/>
  <c r="K9" i="1"/>
  <c r="L9" i="1"/>
  <c r="M9" i="1"/>
  <c r="N9" i="1"/>
  <c r="F10" i="1"/>
  <c r="G10" i="1"/>
  <c r="H10" i="1"/>
  <c r="I10" i="1"/>
  <c r="J10" i="1"/>
  <c r="K10" i="1"/>
  <c r="L10" i="1"/>
  <c r="M10" i="1"/>
  <c r="N10" i="1"/>
  <c r="F11" i="1"/>
  <c r="G11" i="1"/>
  <c r="H11" i="1"/>
  <c r="I11" i="1"/>
  <c r="J11" i="1"/>
  <c r="K11" i="1"/>
  <c r="L11" i="1"/>
  <c r="M11" i="1"/>
  <c r="N11" i="1"/>
  <c r="F12" i="1"/>
  <c r="G12" i="1"/>
  <c r="H12" i="1"/>
  <c r="I12" i="1"/>
  <c r="J12" i="1"/>
  <c r="K12" i="1"/>
  <c r="L12" i="1"/>
  <c r="M12" i="1"/>
  <c r="N12" i="1"/>
  <c r="F13" i="1"/>
  <c r="G13" i="1"/>
  <c r="H13" i="1"/>
  <c r="I13" i="1"/>
  <c r="J13" i="1"/>
  <c r="K13" i="1"/>
  <c r="L13" i="1"/>
  <c r="M13" i="1"/>
  <c r="N13" i="1"/>
  <c r="F14" i="1"/>
  <c r="G14" i="1"/>
  <c r="H14" i="1"/>
  <c r="I14" i="1"/>
  <c r="J14" i="1"/>
  <c r="K14" i="1"/>
  <c r="L14" i="1"/>
  <c r="M14" i="1"/>
  <c r="N14" i="1"/>
  <c r="F15" i="1"/>
  <c r="G15" i="1"/>
  <c r="H15" i="1"/>
  <c r="I15" i="1"/>
  <c r="J15" i="1"/>
  <c r="K15" i="1"/>
  <c r="L15" i="1"/>
  <c r="M15" i="1"/>
  <c r="N15" i="1"/>
  <c r="F16" i="1"/>
  <c r="G16" i="1"/>
  <c r="H16" i="1"/>
  <c r="I16" i="1"/>
  <c r="J16" i="1"/>
  <c r="K16" i="1"/>
  <c r="L16" i="1"/>
  <c r="M16" i="1"/>
  <c r="N16" i="1"/>
  <c r="F17" i="1"/>
  <c r="G17" i="1"/>
  <c r="H17" i="1"/>
  <c r="I17" i="1"/>
  <c r="J17" i="1"/>
  <c r="K17" i="1"/>
  <c r="L17" i="1"/>
  <c r="M17" i="1"/>
  <c r="N17" i="1"/>
  <c r="F18" i="1"/>
  <c r="G18" i="1"/>
  <c r="H18" i="1"/>
  <c r="I18" i="1"/>
  <c r="J18" i="1"/>
  <c r="K18" i="1"/>
  <c r="L18" i="1"/>
  <c r="M18" i="1"/>
  <c r="N18" i="1"/>
  <c r="F19" i="1"/>
  <c r="G19" i="1"/>
  <c r="H19" i="1"/>
  <c r="I19" i="1"/>
  <c r="J19" i="1"/>
  <c r="K19" i="1"/>
  <c r="L19" i="1"/>
  <c r="M19" i="1"/>
  <c r="N19" i="1"/>
  <c r="F20" i="1"/>
  <c r="G20" i="1"/>
  <c r="H20" i="1"/>
  <c r="I20" i="1"/>
  <c r="J20" i="1"/>
  <c r="K20" i="1"/>
  <c r="L20" i="1"/>
  <c r="M20" i="1"/>
  <c r="N20" i="1"/>
  <c r="F21" i="1"/>
  <c r="G21" i="1"/>
  <c r="H21" i="1"/>
  <c r="I21" i="1"/>
  <c r="J21" i="1"/>
  <c r="K21" i="1"/>
  <c r="L21" i="1"/>
  <c r="M21" i="1"/>
  <c r="N21" i="1"/>
  <c r="F22" i="1"/>
  <c r="G22" i="1"/>
  <c r="H22" i="1"/>
  <c r="I22" i="1"/>
  <c r="J22" i="1"/>
  <c r="K22" i="1"/>
  <c r="L22" i="1"/>
  <c r="M22" i="1"/>
  <c r="N22" i="1"/>
  <c r="F23" i="1"/>
  <c r="G23" i="1"/>
  <c r="H23" i="1"/>
  <c r="I23" i="1"/>
  <c r="J23" i="1"/>
  <c r="K23" i="1"/>
  <c r="L23" i="1"/>
  <c r="M23" i="1"/>
  <c r="N23" i="1"/>
  <c r="F24" i="1"/>
  <c r="G24" i="1"/>
  <c r="H24" i="1"/>
  <c r="I24" i="1"/>
  <c r="J24" i="1"/>
  <c r="K24" i="1"/>
  <c r="L24" i="1"/>
  <c r="M24" i="1"/>
  <c r="N24" i="1"/>
  <c r="F25" i="1"/>
  <c r="G25" i="1"/>
  <c r="H25" i="1"/>
  <c r="I25" i="1"/>
  <c r="J25" i="1"/>
  <c r="K25" i="1"/>
  <c r="L25" i="1"/>
  <c r="M25" i="1"/>
  <c r="N25" i="1"/>
  <c r="F26" i="1"/>
  <c r="G26" i="1"/>
  <c r="H26" i="1"/>
  <c r="I26" i="1"/>
  <c r="J26" i="1"/>
  <c r="K26" i="1"/>
  <c r="L26" i="1"/>
  <c r="M26" i="1"/>
  <c r="N26" i="1"/>
  <c r="F27" i="1"/>
  <c r="G27" i="1"/>
  <c r="H27" i="1"/>
  <c r="I27" i="1"/>
  <c r="J27" i="1"/>
  <c r="K27" i="1"/>
  <c r="L27" i="1"/>
  <c r="M27" i="1"/>
  <c r="N27" i="1"/>
  <c r="F28" i="1"/>
  <c r="G28" i="1"/>
  <c r="H28" i="1"/>
  <c r="I28" i="1"/>
  <c r="J28" i="1"/>
  <c r="K28" i="1"/>
  <c r="L28" i="1"/>
  <c r="M28" i="1"/>
  <c r="N28" i="1"/>
  <c r="F29" i="1"/>
  <c r="G29" i="1"/>
  <c r="H29" i="1"/>
  <c r="I29" i="1"/>
  <c r="J29" i="1"/>
  <c r="K29" i="1"/>
  <c r="L29" i="1"/>
  <c r="M29" i="1"/>
  <c r="N29" i="1"/>
  <c r="F30" i="1"/>
  <c r="G30" i="1"/>
  <c r="H30" i="1"/>
  <c r="I30" i="1"/>
  <c r="J30" i="1"/>
  <c r="K30" i="1"/>
  <c r="L30" i="1"/>
  <c r="M30" i="1"/>
  <c r="N30" i="1"/>
  <c r="F31" i="1"/>
  <c r="G31" i="1"/>
  <c r="H31" i="1"/>
  <c r="I31" i="1"/>
  <c r="J31" i="1"/>
  <c r="K31" i="1"/>
  <c r="L31" i="1"/>
  <c r="M31" i="1"/>
  <c r="N31" i="1"/>
  <c r="F32" i="1"/>
  <c r="G32" i="1"/>
  <c r="H32" i="1"/>
  <c r="I32" i="1"/>
  <c r="J32" i="1"/>
  <c r="K32" i="1"/>
  <c r="L32" i="1"/>
  <c r="M32" i="1"/>
  <c r="N32" i="1"/>
  <c r="F33" i="1"/>
  <c r="G33" i="1"/>
  <c r="H33" i="1"/>
  <c r="I33" i="1"/>
  <c r="J33" i="1"/>
  <c r="K33" i="1"/>
  <c r="L33" i="1"/>
  <c r="M33" i="1"/>
  <c r="N33" i="1"/>
  <c r="F34" i="1"/>
  <c r="G34" i="1"/>
  <c r="H34" i="1"/>
  <c r="I34" i="1"/>
  <c r="J34" i="1"/>
  <c r="K34" i="1"/>
  <c r="L34" i="1"/>
  <c r="M34" i="1"/>
  <c r="N34" i="1"/>
  <c r="F35" i="1"/>
  <c r="G35" i="1"/>
  <c r="H35" i="1"/>
  <c r="I35" i="1"/>
  <c r="J35" i="1"/>
  <c r="K35" i="1"/>
  <c r="L35" i="1"/>
  <c r="M35" i="1"/>
  <c r="N35" i="1"/>
  <c r="F36" i="1"/>
  <c r="G36" i="1"/>
  <c r="H36" i="1"/>
  <c r="I36" i="1"/>
  <c r="J36" i="1"/>
  <c r="K36" i="1"/>
  <c r="L36" i="1"/>
  <c r="M36" i="1"/>
  <c r="N36" i="1"/>
  <c r="F37" i="1"/>
  <c r="G37" i="1"/>
  <c r="H37" i="1"/>
  <c r="I37" i="1"/>
  <c r="J37" i="1"/>
  <c r="K37" i="1"/>
  <c r="L37" i="1"/>
  <c r="M37" i="1"/>
  <c r="N37" i="1"/>
  <c r="F38" i="1"/>
  <c r="G38" i="1"/>
  <c r="H38" i="1"/>
  <c r="I38" i="1"/>
  <c r="J38" i="1"/>
  <c r="K38" i="1"/>
  <c r="L38" i="1"/>
  <c r="M38" i="1"/>
  <c r="N38" i="1"/>
  <c r="F39" i="1"/>
  <c r="G39" i="1"/>
  <c r="H39" i="1"/>
  <c r="I39" i="1"/>
  <c r="J39" i="1"/>
  <c r="K39" i="1"/>
  <c r="L39" i="1"/>
  <c r="M39" i="1"/>
  <c r="N39" i="1"/>
  <c r="F40" i="1"/>
  <c r="G40" i="1"/>
  <c r="H40" i="1"/>
  <c r="I40" i="1"/>
  <c r="J40" i="1"/>
  <c r="K40" i="1"/>
  <c r="L40" i="1"/>
  <c r="M40" i="1"/>
  <c r="N40" i="1"/>
  <c r="F41" i="1"/>
  <c r="G41" i="1"/>
  <c r="H41" i="1"/>
  <c r="I41" i="1"/>
  <c r="J41" i="1"/>
  <c r="K41" i="1"/>
  <c r="L41" i="1"/>
  <c r="M41" i="1"/>
  <c r="N41" i="1"/>
  <c r="F42" i="1"/>
  <c r="G42" i="1"/>
  <c r="H42" i="1"/>
  <c r="I42" i="1"/>
  <c r="J42" i="1"/>
  <c r="K42" i="1"/>
  <c r="L42" i="1"/>
  <c r="M42" i="1"/>
  <c r="N42" i="1"/>
  <c r="F43" i="1"/>
  <c r="G43" i="1"/>
  <c r="H43" i="1"/>
  <c r="I43" i="1"/>
  <c r="J43" i="1"/>
  <c r="K43" i="1"/>
  <c r="L43" i="1"/>
  <c r="M43" i="1"/>
  <c r="N43" i="1"/>
  <c r="F44" i="1"/>
  <c r="G44" i="1"/>
  <c r="H44" i="1"/>
  <c r="I44" i="1"/>
  <c r="J44" i="1"/>
  <c r="K44" i="1"/>
  <c r="L44" i="1"/>
  <c r="M44" i="1"/>
  <c r="N44" i="1"/>
  <c r="F45" i="1"/>
  <c r="G45" i="1"/>
  <c r="H45" i="1"/>
  <c r="I45" i="1"/>
  <c r="J45" i="1"/>
  <c r="K45" i="1"/>
  <c r="L45" i="1"/>
  <c r="M45" i="1"/>
  <c r="N45" i="1"/>
  <c r="F46" i="1"/>
  <c r="G46" i="1"/>
  <c r="H46" i="1"/>
  <c r="I46" i="1"/>
  <c r="J46" i="1"/>
  <c r="K46" i="1"/>
  <c r="L46" i="1"/>
  <c r="M46" i="1"/>
  <c r="N46" i="1"/>
  <c r="F47" i="1"/>
  <c r="G47" i="1"/>
  <c r="H47" i="1"/>
  <c r="I47" i="1"/>
  <c r="J47" i="1"/>
  <c r="K47" i="1"/>
  <c r="L47" i="1"/>
  <c r="M47" i="1"/>
  <c r="N47" i="1"/>
  <c r="F48" i="1"/>
  <c r="G48" i="1"/>
  <c r="H48" i="1"/>
  <c r="I48" i="1"/>
  <c r="J48" i="1"/>
  <c r="K48" i="1"/>
  <c r="L48" i="1"/>
  <c r="M48" i="1"/>
  <c r="N48" i="1"/>
  <c r="F49" i="1"/>
  <c r="G49" i="1"/>
  <c r="H49" i="1"/>
  <c r="I49" i="1"/>
  <c r="J49" i="1"/>
  <c r="K49" i="1"/>
  <c r="L49" i="1"/>
  <c r="M49" i="1"/>
  <c r="N49" i="1"/>
  <c r="F50" i="1"/>
  <c r="G50" i="1"/>
  <c r="H50" i="1"/>
  <c r="I50" i="1"/>
  <c r="J50" i="1"/>
  <c r="K50" i="1"/>
  <c r="L50" i="1"/>
  <c r="M50" i="1"/>
  <c r="N50" i="1"/>
  <c r="F51" i="1"/>
  <c r="G51" i="1"/>
  <c r="H51" i="1"/>
  <c r="I51" i="1"/>
  <c r="J51" i="1"/>
  <c r="K51" i="1"/>
  <c r="L51" i="1"/>
  <c r="M51" i="1"/>
  <c r="N51" i="1"/>
  <c r="F52" i="1"/>
  <c r="G52" i="1"/>
  <c r="H52" i="1"/>
  <c r="I52" i="1"/>
  <c r="J52" i="1"/>
  <c r="K52" i="1"/>
  <c r="L52" i="1"/>
  <c r="M52" i="1"/>
  <c r="N52" i="1"/>
  <c r="F53" i="1"/>
  <c r="G53" i="1"/>
  <c r="H53" i="1"/>
  <c r="I53" i="1"/>
  <c r="J53" i="1"/>
  <c r="K53" i="1"/>
  <c r="L53" i="1"/>
  <c r="M53" i="1"/>
  <c r="N53" i="1"/>
  <c r="F54" i="1"/>
  <c r="G54" i="1"/>
  <c r="H54" i="1"/>
  <c r="I54" i="1"/>
  <c r="J54" i="1"/>
  <c r="K54" i="1"/>
  <c r="L54" i="1"/>
  <c r="M54" i="1"/>
  <c r="N54" i="1"/>
  <c r="F55" i="1"/>
  <c r="G55" i="1"/>
  <c r="H55" i="1"/>
  <c r="I55" i="1"/>
  <c r="J55" i="1"/>
  <c r="K55" i="1"/>
  <c r="L55" i="1"/>
  <c r="M55" i="1"/>
  <c r="N55" i="1"/>
  <c r="F56" i="1"/>
  <c r="G56" i="1"/>
  <c r="H56" i="1"/>
  <c r="I56" i="1"/>
  <c r="J56" i="1"/>
  <c r="K56" i="1"/>
  <c r="L56" i="1"/>
  <c r="M56" i="1"/>
  <c r="N56" i="1"/>
  <c r="F57" i="1"/>
  <c r="G57" i="1"/>
  <c r="H57" i="1"/>
  <c r="I57" i="1"/>
  <c r="J57" i="1"/>
  <c r="K57" i="1"/>
  <c r="L57" i="1"/>
  <c r="M57" i="1"/>
  <c r="N57" i="1"/>
  <c r="F58" i="1"/>
  <c r="G58" i="1"/>
  <c r="H58" i="1"/>
  <c r="I58" i="1"/>
  <c r="J58" i="1"/>
  <c r="K58" i="1"/>
  <c r="L58" i="1"/>
  <c r="M58" i="1"/>
  <c r="N58" i="1"/>
  <c r="F59" i="1"/>
  <c r="G59" i="1"/>
  <c r="H59" i="1"/>
  <c r="I59" i="1"/>
  <c r="J59" i="1"/>
  <c r="K59" i="1"/>
  <c r="L59" i="1"/>
  <c r="M59" i="1"/>
  <c r="N59" i="1"/>
  <c r="F60" i="1"/>
  <c r="G60" i="1"/>
  <c r="H60" i="1"/>
  <c r="I60" i="1"/>
  <c r="J60" i="1"/>
  <c r="K60" i="1"/>
  <c r="L60" i="1"/>
  <c r="M60" i="1"/>
  <c r="N60" i="1"/>
  <c r="F61" i="1"/>
  <c r="G61" i="1"/>
  <c r="H61" i="1"/>
  <c r="I61" i="1"/>
  <c r="J61" i="1"/>
  <c r="K61" i="1"/>
  <c r="L61" i="1"/>
  <c r="M61" i="1"/>
  <c r="N61" i="1"/>
  <c r="F62" i="1"/>
  <c r="G62" i="1"/>
  <c r="H62" i="1"/>
  <c r="I62" i="1"/>
  <c r="J62" i="1"/>
  <c r="K62" i="1"/>
  <c r="L62" i="1"/>
  <c r="M62" i="1"/>
  <c r="N62" i="1"/>
  <c r="F63" i="1"/>
  <c r="G63" i="1"/>
  <c r="H63" i="1"/>
  <c r="I63" i="1"/>
  <c r="J63" i="1"/>
  <c r="K63" i="1"/>
  <c r="L63" i="1"/>
  <c r="M63" i="1"/>
  <c r="N63" i="1"/>
  <c r="F64" i="1"/>
  <c r="G64" i="1"/>
  <c r="H64" i="1"/>
  <c r="I64" i="1"/>
  <c r="J64" i="1"/>
  <c r="K64" i="1"/>
  <c r="L64" i="1"/>
  <c r="M64" i="1"/>
  <c r="N64" i="1"/>
  <c r="F65" i="1"/>
  <c r="G65" i="1"/>
  <c r="H65" i="1"/>
  <c r="I65" i="1"/>
  <c r="J65" i="1"/>
  <c r="K65" i="1"/>
  <c r="L65" i="1"/>
  <c r="M65" i="1"/>
  <c r="N65" i="1"/>
  <c r="F66" i="1"/>
  <c r="G66" i="1"/>
  <c r="H66" i="1"/>
  <c r="I66" i="1"/>
  <c r="J66" i="1"/>
  <c r="K66" i="1"/>
  <c r="L66" i="1"/>
  <c r="M66" i="1"/>
  <c r="N66" i="1"/>
  <c r="F67" i="1"/>
  <c r="G67" i="1"/>
  <c r="H67" i="1"/>
  <c r="I67" i="1"/>
  <c r="J67" i="1"/>
  <c r="K67" i="1"/>
  <c r="L67" i="1"/>
  <c r="M67" i="1"/>
  <c r="N67" i="1"/>
  <c r="F68" i="1"/>
  <c r="G68" i="1"/>
  <c r="H68" i="1"/>
  <c r="I68" i="1"/>
  <c r="J68" i="1"/>
  <c r="K68" i="1"/>
  <c r="L68" i="1"/>
  <c r="M68" i="1"/>
  <c r="N68" i="1"/>
  <c r="F69" i="1"/>
  <c r="G69" i="1"/>
  <c r="H69" i="1"/>
  <c r="I69" i="1"/>
  <c r="J69" i="1"/>
  <c r="K69" i="1"/>
  <c r="L69" i="1"/>
  <c r="M69" i="1"/>
  <c r="N69" i="1"/>
  <c r="F70" i="1"/>
  <c r="G70" i="1"/>
  <c r="H70" i="1"/>
  <c r="I70" i="1"/>
  <c r="J70" i="1"/>
  <c r="K70" i="1"/>
  <c r="L70" i="1"/>
  <c r="M70" i="1"/>
  <c r="N70" i="1"/>
  <c r="F71" i="1"/>
  <c r="G71" i="1"/>
  <c r="H71" i="1"/>
  <c r="I71" i="1"/>
  <c r="J71" i="1"/>
  <c r="K71" i="1"/>
  <c r="L71" i="1"/>
  <c r="M71" i="1"/>
  <c r="N71" i="1"/>
  <c r="F72" i="1"/>
  <c r="G72" i="1"/>
  <c r="H72" i="1"/>
  <c r="I72" i="1"/>
  <c r="J72" i="1"/>
  <c r="K72" i="1"/>
  <c r="L72" i="1"/>
  <c r="M72" i="1"/>
  <c r="N72" i="1"/>
  <c r="F73" i="1"/>
  <c r="G73" i="1"/>
  <c r="H73" i="1"/>
  <c r="I73" i="1"/>
  <c r="J73" i="1"/>
  <c r="K73" i="1"/>
  <c r="L73" i="1"/>
  <c r="M73" i="1"/>
  <c r="N73" i="1"/>
  <c r="F74" i="1"/>
  <c r="G74" i="1"/>
  <c r="H74" i="1"/>
  <c r="I74" i="1"/>
  <c r="J74" i="1"/>
  <c r="K74" i="1"/>
  <c r="L74" i="1"/>
  <c r="M74" i="1"/>
  <c r="N74" i="1"/>
  <c r="F75" i="1"/>
  <c r="G75" i="1"/>
  <c r="H75" i="1"/>
  <c r="I75" i="1"/>
  <c r="J75" i="1"/>
  <c r="K75" i="1"/>
  <c r="L75" i="1"/>
  <c r="M75" i="1"/>
  <c r="N75" i="1"/>
  <c r="F76" i="1"/>
  <c r="G76" i="1"/>
  <c r="H76" i="1"/>
  <c r="I76" i="1"/>
  <c r="J76" i="1"/>
  <c r="K76" i="1"/>
  <c r="L76" i="1"/>
  <c r="M76" i="1"/>
  <c r="N76" i="1"/>
  <c r="F77" i="1"/>
  <c r="G77" i="1"/>
  <c r="H77" i="1"/>
  <c r="I77" i="1"/>
  <c r="J77" i="1"/>
  <c r="K77" i="1"/>
  <c r="L77" i="1"/>
  <c r="M77" i="1"/>
  <c r="N77" i="1"/>
  <c r="F78" i="1"/>
  <c r="G78" i="1"/>
  <c r="H78" i="1"/>
  <c r="I78" i="1"/>
  <c r="J78" i="1"/>
  <c r="K78" i="1"/>
  <c r="L78" i="1"/>
  <c r="M78" i="1"/>
  <c r="N78" i="1"/>
  <c r="F79" i="1"/>
  <c r="G79" i="1"/>
  <c r="H79" i="1"/>
  <c r="I79" i="1"/>
  <c r="J79" i="1"/>
  <c r="K79" i="1"/>
  <c r="L79" i="1"/>
  <c r="M79" i="1"/>
  <c r="N79" i="1"/>
  <c r="F80" i="1"/>
  <c r="G80" i="1"/>
  <c r="H80" i="1"/>
  <c r="I80" i="1"/>
  <c r="J80" i="1"/>
  <c r="K80" i="1"/>
  <c r="L80" i="1"/>
  <c r="M80" i="1"/>
  <c r="N80" i="1"/>
  <c r="F81" i="1"/>
  <c r="G81" i="1"/>
  <c r="H81" i="1"/>
  <c r="I81" i="1"/>
  <c r="J81" i="1"/>
  <c r="K81" i="1"/>
  <c r="L81" i="1"/>
  <c r="M81" i="1"/>
  <c r="N81" i="1"/>
  <c r="F82" i="1"/>
  <c r="G82" i="1"/>
  <c r="H82" i="1"/>
  <c r="I82" i="1"/>
  <c r="J82" i="1"/>
  <c r="K82" i="1"/>
  <c r="L82" i="1"/>
  <c r="M82" i="1"/>
  <c r="N82" i="1"/>
  <c r="F83" i="1"/>
  <c r="G83" i="1"/>
  <c r="H83" i="1"/>
  <c r="I83" i="1"/>
  <c r="J83" i="1"/>
  <c r="K83" i="1"/>
  <c r="L83" i="1"/>
  <c r="M83" i="1"/>
  <c r="N83" i="1"/>
  <c r="F84" i="1"/>
  <c r="G84" i="1"/>
  <c r="H84" i="1"/>
  <c r="I84" i="1"/>
  <c r="J84" i="1"/>
  <c r="K84" i="1"/>
  <c r="L84" i="1"/>
  <c r="M84" i="1"/>
  <c r="N84" i="1"/>
  <c r="F85" i="1"/>
  <c r="G85" i="1"/>
  <c r="H85" i="1"/>
  <c r="I85" i="1"/>
  <c r="J85" i="1"/>
  <c r="K85" i="1"/>
  <c r="L85" i="1"/>
  <c r="M85" i="1"/>
  <c r="N85" i="1"/>
  <c r="F86" i="1"/>
  <c r="G86" i="1"/>
  <c r="H86" i="1"/>
  <c r="I86" i="1"/>
  <c r="J86" i="1"/>
  <c r="K86" i="1"/>
  <c r="L86" i="1"/>
  <c r="M86" i="1"/>
  <c r="N86" i="1"/>
  <c r="F87" i="1"/>
  <c r="G87" i="1"/>
  <c r="H87" i="1"/>
  <c r="I87" i="1"/>
  <c r="J87" i="1"/>
  <c r="K87" i="1"/>
  <c r="L87" i="1"/>
  <c r="M87" i="1"/>
  <c r="N87" i="1"/>
  <c r="F88" i="1"/>
  <c r="G88" i="1"/>
  <c r="H88" i="1"/>
  <c r="I88" i="1"/>
  <c r="J88" i="1"/>
  <c r="K88" i="1"/>
  <c r="L88" i="1"/>
  <c r="M88" i="1"/>
  <c r="N88" i="1"/>
  <c r="F89" i="1"/>
  <c r="G89" i="1"/>
  <c r="H89" i="1"/>
  <c r="I89" i="1"/>
  <c r="J89" i="1"/>
  <c r="K89" i="1"/>
  <c r="L89" i="1"/>
  <c r="M89" i="1"/>
  <c r="N89" i="1"/>
  <c r="F90" i="1"/>
  <c r="G90" i="1"/>
  <c r="H90" i="1"/>
  <c r="I90" i="1"/>
  <c r="J90" i="1"/>
  <c r="K90" i="1"/>
  <c r="L90" i="1"/>
  <c r="M90" i="1"/>
  <c r="N90" i="1"/>
  <c r="F91" i="1"/>
  <c r="G91" i="1"/>
  <c r="H91" i="1"/>
  <c r="I91" i="1"/>
  <c r="J91" i="1"/>
  <c r="K91" i="1"/>
  <c r="L91" i="1"/>
  <c r="M91" i="1"/>
  <c r="N91" i="1"/>
  <c r="F92" i="1"/>
  <c r="G92" i="1"/>
  <c r="H92" i="1"/>
  <c r="I92" i="1"/>
  <c r="J92" i="1"/>
  <c r="K92" i="1"/>
  <c r="L92" i="1"/>
  <c r="M92" i="1"/>
  <c r="N92" i="1"/>
  <c r="F93" i="1"/>
  <c r="G93" i="1"/>
  <c r="H93" i="1"/>
  <c r="I93" i="1"/>
  <c r="J93" i="1"/>
  <c r="K93" i="1"/>
  <c r="L93" i="1"/>
  <c r="M93" i="1"/>
  <c r="N93" i="1"/>
  <c r="F94" i="1"/>
  <c r="G94" i="1"/>
  <c r="H94" i="1"/>
  <c r="I94" i="1"/>
  <c r="J94" i="1"/>
  <c r="K94" i="1"/>
  <c r="L94" i="1"/>
  <c r="M94" i="1"/>
  <c r="N94" i="1"/>
  <c r="F95" i="1"/>
  <c r="G95" i="1"/>
  <c r="H95" i="1"/>
  <c r="I95" i="1"/>
  <c r="J95" i="1"/>
  <c r="K95" i="1"/>
  <c r="L95" i="1"/>
  <c r="M95" i="1"/>
  <c r="N95" i="1"/>
  <c r="F96" i="1"/>
  <c r="G96" i="1"/>
  <c r="H96" i="1"/>
  <c r="I96" i="1"/>
  <c r="J96" i="1"/>
  <c r="K96" i="1"/>
  <c r="L96" i="1"/>
  <c r="M96" i="1"/>
  <c r="N96" i="1"/>
  <c r="F97" i="1"/>
  <c r="G97" i="1"/>
  <c r="H97" i="1"/>
  <c r="I97" i="1"/>
  <c r="J97" i="1"/>
  <c r="K97" i="1"/>
  <c r="L97" i="1"/>
  <c r="M97" i="1"/>
  <c r="N97" i="1"/>
  <c r="F98" i="1"/>
  <c r="G98" i="1"/>
  <c r="H98" i="1"/>
  <c r="I98" i="1"/>
  <c r="J98" i="1"/>
  <c r="K98" i="1"/>
  <c r="L98" i="1"/>
  <c r="M98" i="1"/>
  <c r="N98" i="1"/>
  <c r="F99" i="1"/>
  <c r="G99" i="1"/>
  <c r="H99" i="1"/>
  <c r="I99" i="1"/>
  <c r="J99" i="1"/>
  <c r="K99" i="1"/>
  <c r="L99" i="1"/>
  <c r="M99" i="1"/>
  <c r="N99" i="1"/>
  <c r="F100" i="1"/>
  <c r="G100" i="1"/>
  <c r="H100" i="1"/>
  <c r="I100" i="1"/>
  <c r="J100" i="1"/>
  <c r="K100" i="1"/>
  <c r="L100" i="1"/>
  <c r="M100" i="1"/>
  <c r="N100" i="1"/>
  <c r="F101" i="1"/>
  <c r="G101" i="1"/>
  <c r="H101" i="1"/>
  <c r="I101" i="1"/>
  <c r="J101" i="1"/>
  <c r="K101" i="1"/>
  <c r="L101" i="1"/>
  <c r="M101" i="1"/>
  <c r="N101" i="1"/>
  <c r="F102" i="1"/>
  <c r="G102" i="1"/>
  <c r="H102" i="1"/>
  <c r="I102" i="1"/>
  <c r="J102" i="1"/>
  <c r="K102" i="1"/>
  <c r="L102" i="1"/>
  <c r="M102" i="1"/>
  <c r="N102" i="1"/>
  <c r="F103" i="1"/>
  <c r="G103" i="1"/>
  <c r="H103" i="1"/>
  <c r="I103" i="1"/>
  <c r="J103" i="1"/>
  <c r="K103" i="1"/>
  <c r="L103" i="1"/>
  <c r="M103" i="1"/>
  <c r="N103" i="1"/>
  <c r="F104" i="1"/>
  <c r="G104" i="1"/>
  <c r="H104" i="1"/>
  <c r="I104" i="1"/>
  <c r="J104" i="1"/>
  <c r="K104" i="1"/>
  <c r="L104" i="1"/>
  <c r="M104" i="1"/>
  <c r="N104" i="1"/>
  <c r="F105" i="1"/>
  <c r="G105" i="1"/>
  <c r="H105" i="1"/>
  <c r="I105" i="1"/>
  <c r="J105" i="1"/>
  <c r="K105" i="1"/>
  <c r="L105" i="1"/>
  <c r="M105" i="1"/>
  <c r="N105" i="1"/>
  <c r="F106" i="1"/>
  <c r="G106" i="1"/>
  <c r="H106" i="1"/>
  <c r="I106" i="1"/>
  <c r="J106" i="1"/>
  <c r="K106" i="1"/>
  <c r="L106" i="1"/>
  <c r="M106" i="1"/>
  <c r="N106" i="1"/>
  <c r="F107" i="1"/>
  <c r="G107" i="1"/>
  <c r="H107" i="1"/>
  <c r="I107" i="1"/>
  <c r="J107" i="1"/>
  <c r="K107" i="1"/>
  <c r="L107" i="1"/>
  <c r="M107" i="1"/>
  <c r="N107" i="1"/>
  <c r="F108" i="1"/>
  <c r="G108" i="1"/>
  <c r="H108" i="1"/>
  <c r="I108" i="1"/>
  <c r="J108" i="1"/>
  <c r="K108" i="1"/>
  <c r="L108" i="1"/>
  <c r="M108" i="1"/>
  <c r="N108" i="1"/>
  <c r="F109" i="1"/>
  <c r="G109" i="1"/>
  <c r="H109" i="1"/>
  <c r="I109" i="1"/>
  <c r="J109" i="1"/>
  <c r="K109" i="1"/>
  <c r="L109" i="1"/>
  <c r="M109" i="1"/>
  <c r="N109" i="1"/>
  <c r="F110" i="1"/>
  <c r="G110" i="1"/>
  <c r="H110" i="1"/>
  <c r="I110" i="1"/>
  <c r="J110" i="1"/>
  <c r="K110" i="1"/>
  <c r="L110" i="1"/>
  <c r="M110" i="1"/>
  <c r="N110" i="1"/>
  <c r="F111" i="1"/>
  <c r="G111" i="1"/>
  <c r="H111" i="1"/>
  <c r="I111" i="1"/>
  <c r="J111" i="1"/>
  <c r="K111" i="1"/>
  <c r="L111" i="1"/>
  <c r="M111" i="1"/>
  <c r="N111" i="1"/>
  <c r="F112" i="1"/>
  <c r="G112" i="1"/>
  <c r="H112" i="1"/>
  <c r="I112" i="1"/>
  <c r="J112" i="1"/>
  <c r="K112" i="1"/>
  <c r="L112" i="1"/>
  <c r="M112" i="1"/>
  <c r="N112" i="1"/>
  <c r="F113" i="1"/>
  <c r="G113" i="1"/>
  <c r="H113" i="1"/>
  <c r="I113" i="1"/>
  <c r="J113" i="1"/>
  <c r="K113" i="1"/>
  <c r="L113" i="1"/>
  <c r="M113" i="1"/>
  <c r="N113" i="1"/>
  <c r="F114" i="1"/>
  <c r="G114" i="1"/>
  <c r="H114" i="1"/>
  <c r="I114" i="1"/>
  <c r="J114" i="1"/>
  <c r="K114" i="1"/>
  <c r="L114" i="1"/>
  <c r="M114" i="1"/>
  <c r="N114" i="1"/>
  <c r="F115" i="1"/>
  <c r="G115" i="1"/>
  <c r="H115" i="1"/>
  <c r="I115" i="1"/>
  <c r="J115" i="1"/>
  <c r="K115" i="1"/>
  <c r="L115" i="1"/>
  <c r="M115" i="1"/>
  <c r="N115" i="1"/>
  <c r="F116" i="1"/>
  <c r="G116" i="1"/>
  <c r="H116" i="1"/>
  <c r="I116" i="1"/>
  <c r="J116" i="1"/>
  <c r="K116" i="1"/>
  <c r="L116" i="1"/>
  <c r="M116" i="1"/>
  <c r="N116" i="1"/>
  <c r="F117" i="1"/>
  <c r="G117" i="1"/>
  <c r="H117" i="1"/>
  <c r="I117" i="1"/>
  <c r="J117" i="1"/>
  <c r="K117" i="1"/>
  <c r="L117" i="1"/>
  <c r="M117" i="1"/>
  <c r="N117" i="1"/>
  <c r="F118" i="1"/>
  <c r="G118" i="1"/>
  <c r="H118" i="1"/>
  <c r="I118" i="1"/>
  <c r="J118" i="1"/>
  <c r="K118" i="1"/>
  <c r="L118" i="1"/>
  <c r="M118" i="1"/>
  <c r="N118" i="1"/>
  <c r="F119" i="1"/>
  <c r="G119" i="1"/>
  <c r="H119" i="1"/>
  <c r="I119" i="1"/>
  <c r="J119" i="1"/>
  <c r="K119" i="1"/>
  <c r="L119" i="1"/>
  <c r="M119" i="1"/>
  <c r="N119" i="1"/>
  <c r="F120" i="1"/>
  <c r="G120" i="1"/>
  <c r="H120" i="1"/>
  <c r="I120" i="1"/>
  <c r="J120" i="1"/>
  <c r="K120" i="1"/>
  <c r="L120" i="1"/>
  <c r="M120" i="1"/>
  <c r="N120" i="1"/>
  <c r="F121" i="1"/>
  <c r="G121" i="1"/>
  <c r="H121" i="1"/>
  <c r="I121" i="1"/>
  <c r="J121" i="1"/>
  <c r="K121" i="1"/>
  <c r="L121" i="1"/>
  <c r="M121" i="1"/>
  <c r="N121" i="1"/>
  <c r="F122" i="1"/>
  <c r="G122" i="1"/>
  <c r="H122" i="1"/>
  <c r="I122" i="1"/>
  <c r="J122" i="1"/>
  <c r="K122" i="1"/>
  <c r="L122" i="1"/>
  <c r="M122" i="1"/>
  <c r="N122" i="1"/>
  <c r="F123" i="1"/>
  <c r="G123" i="1"/>
  <c r="H123" i="1"/>
  <c r="I123" i="1"/>
  <c r="J123" i="1"/>
  <c r="K123" i="1"/>
  <c r="L123" i="1"/>
  <c r="M123" i="1"/>
  <c r="N123" i="1"/>
  <c r="F124" i="1"/>
  <c r="G124" i="1"/>
  <c r="H124" i="1"/>
  <c r="I124" i="1"/>
  <c r="J124" i="1"/>
  <c r="K124" i="1"/>
  <c r="L124" i="1"/>
  <c r="M124" i="1"/>
  <c r="N124" i="1"/>
  <c r="F125" i="1"/>
  <c r="G125" i="1"/>
  <c r="H125" i="1"/>
  <c r="I125" i="1"/>
  <c r="J125" i="1"/>
  <c r="K125" i="1"/>
  <c r="L125" i="1"/>
  <c r="M125" i="1"/>
  <c r="N125" i="1"/>
  <c r="F126" i="1"/>
  <c r="G126" i="1"/>
  <c r="H126" i="1"/>
  <c r="I126" i="1"/>
  <c r="J126" i="1"/>
  <c r="K126" i="1"/>
  <c r="L126" i="1"/>
  <c r="M126" i="1"/>
  <c r="N126" i="1"/>
  <c r="F127" i="1"/>
  <c r="G127" i="1"/>
  <c r="H127" i="1"/>
  <c r="I127" i="1"/>
  <c r="J127" i="1"/>
  <c r="K127" i="1"/>
  <c r="L127" i="1"/>
  <c r="M127" i="1"/>
  <c r="N127" i="1"/>
  <c r="F128" i="1"/>
  <c r="G128" i="1"/>
  <c r="H128" i="1"/>
  <c r="I128" i="1"/>
  <c r="J128" i="1"/>
  <c r="K128" i="1"/>
  <c r="L128" i="1"/>
  <c r="M128" i="1"/>
  <c r="N128" i="1"/>
  <c r="F129" i="1"/>
  <c r="G129" i="1"/>
  <c r="H129" i="1"/>
  <c r="I129" i="1"/>
  <c r="J129" i="1"/>
  <c r="K129" i="1"/>
  <c r="L129" i="1"/>
  <c r="M129" i="1"/>
  <c r="N129" i="1"/>
  <c r="F130" i="1"/>
  <c r="G130" i="1"/>
  <c r="H130" i="1"/>
  <c r="I130" i="1"/>
  <c r="J130" i="1"/>
  <c r="K130" i="1"/>
  <c r="L130" i="1"/>
  <c r="M130" i="1"/>
  <c r="N130" i="1"/>
  <c r="F131" i="1"/>
  <c r="G131" i="1"/>
  <c r="H131" i="1"/>
  <c r="I131" i="1"/>
  <c r="J131" i="1"/>
  <c r="K131" i="1"/>
  <c r="L131" i="1"/>
  <c r="M131" i="1"/>
  <c r="N131" i="1"/>
  <c r="F132" i="1"/>
  <c r="G132" i="1"/>
  <c r="H132" i="1"/>
  <c r="I132" i="1"/>
  <c r="J132" i="1"/>
  <c r="K132" i="1"/>
  <c r="L132" i="1"/>
  <c r="M132" i="1"/>
  <c r="N132" i="1"/>
  <c r="F133" i="1"/>
  <c r="G133" i="1"/>
  <c r="H133" i="1"/>
  <c r="I133" i="1"/>
  <c r="J133" i="1"/>
  <c r="K133" i="1"/>
  <c r="L133" i="1"/>
  <c r="M133" i="1"/>
  <c r="N133" i="1"/>
  <c r="F134" i="1"/>
  <c r="G134" i="1"/>
  <c r="H134" i="1"/>
  <c r="I134" i="1"/>
  <c r="J134" i="1"/>
  <c r="K134" i="1"/>
  <c r="L134" i="1"/>
  <c r="M134" i="1"/>
  <c r="N134" i="1"/>
  <c r="F135" i="1"/>
  <c r="G135" i="1"/>
  <c r="H135" i="1"/>
  <c r="I135" i="1"/>
  <c r="J135" i="1"/>
  <c r="K135" i="1"/>
  <c r="L135" i="1"/>
  <c r="M135" i="1"/>
  <c r="N135" i="1"/>
  <c r="F136" i="1"/>
  <c r="G136" i="1"/>
  <c r="H136" i="1"/>
  <c r="I136" i="1"/>
  <c r="J136" i="1"/>
  <c r="K136" i="1"/>
  <c r="L136" i="1"/>
  <c r="M136" i="1"/>
  <c r="N136" i="1"/>
  <c r="F137" i="1"/>
  <c r="G137" i="1"/>
  <c r="H137" i="1"/>
  <c r="I137" i="1"/>
  <c r="J137" i="1"/>
  <c r="K137" i="1"/>
  <c r="L137" i="1"/>
  <c r="M137" i="1"/>
  <c r="N137" i="1"/>
  <c r="F138" i="1"/>
  <c r="G138" i="1"/>
  <c r="H138" i="1"/>
  <c r="I138" i="1"/>
  <c r="J138" i="1"/>
  <c r="K138" i="1"/>
  <c r="L138" i="1"/>
  <c r="M138" i="1"/>
  <c r="N138" i="1"/>
  <c r="F139" i="1"/>
  <c r="G139" i="1"/>
  <c r="H139" i="1"/>
  <c r="I139" i="1"/>
  <c r="J139" i="1"/>
  <c r="K139" i="1"/>
  <c r="L139" i="1"/>
  <c r="M139" i="1"/>
  <c r="N139" i="1"/>
  <c r="F140" i="1"/>
  <c r="G140" i="1"/>
  <c r="H140" i="1"/>
  <c r="I140" i="1"/>
  <c r="J140" i="1"/>
  <c r="K140" i="1"/>
  <c r="L140" i="1"/>
  <c r="M140" i="1"/>
  <c r="N140" i="1"/>
  <c r="F141" i="1"/>
  <c r="G141" i="1"/>
  <c r="H141" i="1"/>
  <c r="I141" i="1"/>
  <c r="J141" i="1"/>
  <c r="K141" i="1"/>
  <c r="L141" i="1"/>
  <c r="M141" i="1"/>
  <c r="N141" i="1"/>
  <c r="F142" i="1"/>
  <c r="G142" i="1"/>
  <c r="H142" i="1"/>
  <c r="I142" i="1"/>
  <c r="J142" i="1"/>
  <c r="K142" i="1"/>
  <c r="L142" i="1"/>
  <c r="M142" i="1"/>
  <c r="N142" i="1"/>
  <c r="F143" i="1"/>
  <c r="G143" i="1"/>
  <c r="H143" i="1"/>
  <c r="I143" i="1"/>
  <c r="J143" i="1"/>
  <c r="K143" i="1"/>
  <c r="L143" i="1"/>
  <c r="M143" i="1"/>
  <c r="N143" i="1"/>
  <c r="F144" i="1"/>
  <c r="G144" i="1"/>
  <c r="H144" i="1"/>
  <c r="I144" i="1"/>
  <c r="J144" i="1"/>
  <c r="K144" i="1"/>
  <c r="L144" i="1"/>
  <c r="M144" i="1"/>
  <c r="N144" i="1"/>
  <c r="F145" i="1"/>
  <c r="G145" i="1"/>
  <c r="H145" i="1"/>
  <c r="I145" i="1"/>
  <c r="J145" i="1"/>
  <c r="K145" i="1"/>
  <c r="L145" i="1"/>
  <c r="M145" i="1"/>
  <c r="N145" i="1"/>
  <c r="F146" i="1"/>
  <c r="G146" i="1"/>
  <c r="H146" i="1"/>
  <c r="I146" i="1"/>
  <c r="J146" i="1"/>
  <c r="K146" i="1"/>
  <c r="L146" i="1"/>
  <c r="M146" i="1"/>
  <c r="N146" i="1"/>
  <c r="F147" i="1"/>
  <c r="G147" i="1"/>
  <c r="H147" i="1"/>
  <c r="I147" i="1"/>
  <c r="J147" i="1"/>
  <c r="K147" i="1"/>
  <c r="L147" i="1"/>
  <c r="M147" i="1"/>
  <c r="N147" i="1"/>
  <c r="F148" i="1"/>
  <c r="G148" i="1"/>
  <c r="H148" i="1"/>
  <c r="I148" i="1"/>
  <c r="J148" i="1"/>
  <c r="K148" i="1"/>
  <c r="L148" i="1"/>
  <c r="M148" i="1"/>
  <c r="N148" i="1"/>
  <c r="F149" i="1"/>
  <c r="G149" i="1"/>
  <c r="H149" i="1"/>
  <c r="I149" i="1"/>
  <c r="J149" i="1"/>
  <c r="K149" i="1"/>
  <c r="L149" i="1"/>
  <c r="M149" i="1"/>
  <c r="N149" i="1"/>
  <c r="F150" i="1"/>
  <c r="G150" i="1"/>
  <c r="H150" i="1"/>
  <c r="I150" i="1"/>
  <c r="J150" i="1"/>
  <c r="K150" i="1"/>
  <c r="L150" i="1"/>
  <c r="M150" i="1"/>
  <c r="N150" i="1"/>
  <c r="F151" i="1"/>
  <c r="G151" i="1"/>
  <c r="H151" i="1"/>
  <c r="I151" i="1"/>
  <c r="J151" i="1"/>
  <c r="K151" i="1"/>
  <c r="L151" i="1"/>
  <c r="M151" i="1"/>
  <c r="N151" i="1"/>
  <c r="F152" i="1"/>
  <c r="G152" i="1"/>
  <c r="H152" i="1"/>
  <c r="I152" i="1"/>
  <c r="J152" i="1"/>
  <c r="K152" i="1"/>
  <c r="L152" i="1"/>
  <c r="M152" i="1"/>
  <c r="N152" i="1"/>
  <c r="F153" i="1"/>
  <c r="G153" i="1"/>
  <c r="H153" i="1"/>
  <c r="I153" i="1"/>
  <c r="J153" i="1"/>
  <c r="K153" i="1"/>
  <c r="L153" i="1"/>
  <c r="M153" i="1"/>
  <c r="N153" i="1"/>
  <c r="F154" i="1"/>
  <c r="G154" i="1"/>
  <c r="H154" i="1"/>
  <c r="I154" i="1"/>
  <c r="J154" i="1"/>
  <c r="K154" i="1"/>
  <c r="L154" i="1"/>
  <c r="M154" i="1"/>
  <c r="N154" i="1"/>
  <c r="F155" i="1"/>
  <c r="G155" i="1"/>
  <c r="H155" i="1"/>
  <c r="I155" i="1"/>
  <c r="J155" i="1"/>
  <c r="K155" i="1"/>
  <c r="L155" i="1"/>
  <c r="M155" i="1"/>
  <c r="N155" i="1"/>
  <c r="F156" i="1"/>
  <c r="G156" i="1"/>
  <c r="H156" i="1"/>
  <c r="I156" i="1"/>
  <c r="J156" i="1"/>
  <c r="K156" i="1"/>
  <c r="L156" i="1"/>
  <c r="M156" i="1"/>
  <c r="N156" i="1"/>
  <c r="F157" i="1"/>
  <c r="G157" i="1"/>
  <c r="H157" i="1"/>
  <c r="I157" i="1"/>
  <c r="J157" i="1"/>
  <c r="K157" i="1"/>
  <c r="L157" i="1"/>
  <c r="M157" i="1"/>
  <c r="N157" i="1"/>
  <c r="F158" i="1"/>
  <c r="G158" i="1"/>
  <c r="H158" i="1"/>
  <c r="I158" i="1"/>
  <c r="J158" i="1"/>
  <c r="K158" i="1"/>
  <c r="L158" i="1"/>
  <c r="M158" i="1"/>
  <c r="N158" i="1"/>
  <c r="F159" i="1"/>
  <c r="G159" i="1"/>
  <c r="H159" i="1"/>
  <c r="I159" i="1"/>
  <c r="J159" i="1"/>
  <c r="K159" i="1"/>
  <c r="L159" i="1"/>
  <c r="M159" i="1"/>
  <c r="N159" i="1"/>
  <c r="F160" i="1"/>
  <c r="G160" i="1"/>
  <c r="H160" i="1"/>
  <c r="I160" i="1"/>
  <c r="J160" i="1"/>
  <c r="K160" i="1"/>
  <c r="L160" i="1"/>
  <c r="M160" i="1"/>
  <c r="N160" i="1"/>
  <c r="F161" i="1"/>
  <c r="G161" i="1"/>
  <c r="H161" i="1"/>
  <c r="I161" i="1"/>
  <c r="J161" i="1"/>
  <c r="K161" i="1"/>
  <c r="L161" i="1"/>
  <c r="M161" i="1"/>
  <c r="N161" i="1"/>
  <c r="F162" i="1"/>
  <c r="G162" i="1"/>
  <c r="H162" i="1"/>
  <c r="I162" i="1"/>
  <c r="J162" i="1"/>
  <c r="K162" i="1"/>
  <c r="L162" i="1"/>
  <c r="M162" i="1"/>
  <c r="N162" i="1"/>
  <c r="F163" i="1"/>
  <c r="G163" i="1"/>
  <c r="H163" i="1"/>
  <c r="I163" i="1"/>
  <c r="J163" i="1"/>
  <c r="K163" i="1"/>
  <c r="L163" i="1"/>
  <c r="M163" i="1"/>
  <c r="N163" i="1"/>
  <c r="F164" i="1"/>
  <c r="G164" i="1"/>
  <c r="H164" i="1"/>
  <c r="I164" i="1"/>
  <c r="J164" i="1"/>
  <c r="K164" i="1"/>
  <c r="L164" i="1"/>
  <c r="M164" i="1"/>
  <c r="N164" i="1"/>
  <c r="F165" i="1"/>
  <c r="G165" i="1"/>
  <c r="H165" i="1"/>
  <c r="I165" i="1"/>
  <c r="J165" i="1"/>
  <c r="K165" i="1"/>
  <c r="L165" i="1"/>
  <c r="M165" i="1"/>
  <c r="N165" i="1"/>
  <c r="F166" i="1"/>
  <c r="G166" i="1"/>
  <c r="H166" i="1"/>
  <c r="I166" i="1"/>
  <c r="J166" i="1"/>
  <c r="K166" i="1"/>
  <c r="L166" i="1"/>
  <c r="M166" i="1"/>
  <c r="N166" i="1"/>
  <c r="F167" i="1"/>
  <c r="G167" i="1"/>
  <c r="H167" i="1"/>
  <c r="I167" i="1"/>
  <c r="J167" i="1"/>
  <c r="K167" i="1"/>
  <c r="L167" i="1"/>
  <c r="M167" i="1"/>
  <c r="N167" i="1"/>
  <c r="F168" i="1"/>
  <c r="G168" i="1"/>
  <c r="H168" i="1"/>
  <c r="I168" i="1"/>
  <c r="J168" i="1"/>
  <c r="K168" i="1"/>
  <c r="L168" i="1"/>
  <c r="M168" i="1"/>
  <c r="N168" i="1"/>
  <c r="F169" i="1"/>
  <c r="G169" i="1"/>
  <c r="H169" i="1"/>
  <c r="I169" i="1"/>
  <c r="J169" i="1"/>
  <c r="K169" i="1"/>
  <c r="L169" i="1"/>
  <c r="M169" i="1"/>
  <c r="N169" i="1"/>
  <c r="F170" i="1"/>
  <c r="G170" i="1"/>
  <c r="H170" i="1"/>
  <c r="I170" i="1"/>
  <c r="J170" i="1"/>
  <c r="K170" i="1"/>
  <c r="L170" i="1"/>
  <c r="M170" i="1"/>
  <c r="N170" i="1"/>
  <c r="F171" i="1"/>
  <c r="G171" i="1"/>
  <c r="H171" i="1"/>
  <c r="I171" i="1"/>
  <c r="J171" i="1"/>
  <c r="K171" i="1"/>
  <c r="L171" i="1"/>
  <c r="M171" i="1"/>
  <c r="N171" i="1"/>
  <c r="F172" i="1"/>
  <c r="G172" i="1"/>
  <c r="H172" i="1"/>
  <c r="I172" i="1"/>
  <c r="J172" i="1"/>
  <c r="K172" i="1"/>
  <c r="L172" i="1"/>
  <c r="M172" i="1"/>
  <c r="N172" i="1"/>
  <c r="F173" i="1"/>
  <c r="G173" i="1"/>
  <c r="H173" i="1"/>
  <c r="I173" i="1"/>
  <c r="J173" i="1"/>
  <c r="K173" i="1"/>
  <c r="L173" i="1"/>
  <c r="M173" i="1"/>
  <c r="N173" i="1"/>
  <c r="F174" i="1"/>
  <c r="G174" i="1"/>
  <c r="H174" i="1"/>
  <c r="I174" i="1"/>
  <c r="J174" i="1"/>
  <c r="K174" i="1"/>
  <c r="L174" i="1"/>
  <c r="M174" i="1"/>
  <c r="N174" i="1"/>
  <c r="F175" i="1"/>
  <c r="G175" i="1"/>
  <c r="H175" i="1"/>
  <c r="I175" i="1"/>
  <c r="J175" i="1"/>
  <c r="K175" i="1"/>
  <c r="L175" i="1"/>
  <c r="M175" i="1"/>
  <c r="N175" i="1"/>
  <c r="F176" i="1"/>
  <c r="G176" i="1"/>
  <c r="H176" i="1"/>
  <c r="I176" i="1"/>
  <c r="J176" i="1"/>
  <c r="K176" i="1"/>
  <c r="L176" i="1"/>
  <c r="M176" i="1"/>
  <c r="N176" i="1"/>
  <c r="F177" i="1"/>
  <c r="G177" i="1"/>
  <c r="H177" i="1"/>
  <c r="I177" i="1"/>
  <c r="J177" i="1"/>
  <c r="K177" i="1"/>
  <c r="L177" i="1"/>
  <c r="M177" i="1"/>
  <c r="N177" i="1"/>
  <c r="F178" i="1"/>
  <c r="G178" i="1"/>
  <c r="H178" i="1"/>
  <c r="I178" i="1"/>
  <c r="J178" i="1"/>
  <c r="K178" i="1"/>
  <c r="L178" i="1"/>
  <c r="M178" i="1"/>
  <c r="N178" i="1"/>
  <c r="F179" i="1"/>
  <c r="G179" i="1"/>
  <c r="H179" i="1"/>
  <c r="I179" i="1"/>
  <c r="J179" i="1"/>
  <c r="K179" i="1"/>
  <c r="L179" i="1"/>
  <c r="M179" i="1"/>
  <c r="N179" i="1"/>
  <c r="F180" i="1"/>
  <c r="G180" i="1"/>
  <c r="H180" i="1"/>
  <c r="I180" i="1"/>
  <c r="J180" i="1"/>
  <c r="K180" i="1"/>
  <c r="L180" i="1"/>
  <c r="M180" i="1"/>
  <c r="N180" i="1"/>
  <c r="F181" i="1"/>
  <c r="G181" i="1"/>
  <c r="H181" i="1"/>
  <c r="I181" i="1"/>
  <c r="J181" i="1"/>
  <c r="K181" i="1"/>
  <c r="L181" i="1"/>
  <c r="M181" i="1"/>
  <c r="N181" i="1"/>
  <c r="F182" i="1"/>
  <c r="G182" i="1"/>
  <c r="H182" i="1"/>
  <c r="I182" i="1"/>
  <c r="J182" i="1"/>
  <c r="K182" i="1"/>
  <c r="L182" i="1"/>
  <c r="M182" i="1"/>
  <c r="N182" i="1"/>
  <c r="F183" i="1"/>
  <c r="G183" i="1"/>
  <c r="H183" i="1"/>
  <c r="I183" i="1"/>
  <c r="J183" i="1"/>
  <c r="K183" i="1"/>
  <c r="L183" i="1"/>
  <c r="M183" i="1"/>
  <c r="N183" i="1"/>
  <c r="F184" i="1"/>
  <c r="G184" i="1"/>
  <c r="H184" i="1"/>
  <c r="I184" i="1"/>
  <c r="J184" i="1"/>
  <c r="K184" i="1"/>
  <c r="L184" i="1"/>
  <c r="M184" i="1"/>
  <c r="N184" i="1"/>
  <c r="F185" i="1"/>
  <c r="G185" i="1"/>
  <c r="H185" i="1"/>
  <c r="I185" i="1"/>
  <c r="J185" i="1"/>
  <c r="K185" i="1"/>
  <c r="L185" i="1"/>
  <c r="M185" i="1"/>
  <c r="N185" i="1"/>
  <c r="F186" i="1"/>
  <c r="G186" i="1"/>
  <c r="H186" i="1"/>
  <c r="I186" i="1"/>
  <c r="J186" i="1"/>
  <c r="K186" i="1"/>
  <c r="L186" i="1"/>
  <c r="M186" i="1"/>
  <c r="N186" i="1"/>
  <c r="F187" i="1"/>
  <c r="G187" i="1"/>
  <c r="H187" i="1"/>
  <c r="I187" i="1"/>
  <c r="J187" i="1"/>
  <c r="K187" i="1"/>
  <c r="L187" i="1"/>
  <c r="M187" i="1"/>
  <c r="N187" i="1"/>
  <c r="F188" i="1"/>
  <c r="G188" i="1"/>
  <c r="H188" i="1"/>
  <c r="I188" i="1"/>
  <c r="J188" i="1"/>
  <c r="K188" i="1"/>
  <c r="L188" i="1"/>
  <c r="M188" i="1"/>
  <c r="N188" i="1"/>
  <c r="F189" i="1"/>
  <c r="G189" i="1"/>
  <c r="H189" i="1"/>
  <c r="I189" i="1"/>
  <c r="J189" i="1"/>
  <c r="K189" i="1"/>
  <c r="L189" i="1"/>
  <c r="M189" i="1"/>
  <c r="N189" i="1"/>
  <c r="F190" i="1"/>
  <c r="G190" i="1"/>
  <c r="H190" i="1"/>
  <c r="I190" i="1"/>
  <c r="J190" i="1"/>
  <c r="K190" i="1"/>
  <c r="L190" i="1"/>
  <c r="M190" i="1"/>
  <c r="N190" i="1"/>
  <c r="F191" i="1"/>
  <c r="G191" i="1"/>
  <c r="H191" i="1"/>
  <c r="I191" i="1"/>
  <c r="J191" i="1"/>
  <c r="K191" i="1"/>
  <c r="L191" i="1"/>
  <c r="M191" i="1"/>
  <c r="N191" i="1"/>
  <c r="F192" i="1"/>
  <c r="G192" i="1"/>
  <c r="H192" i="1"/>
  <c r="I192" i="1"/>
  <c r="J192" i="1"/>
  <c r="K192" i="1"/>
  <c r="L192" i="1"/>
  <c r="M192" i="1"/>
  <c r="N192" i="1"/>
  <c r="F193" i="1"/>
  <c r="G193" i="1"/>
  <c r="H193" i="1"/>
  <c r="I193" i="1"/>
  <c r="J193" i="1"/>
  <c r="K193" i="1"/>
  <c r="L193" i="1"/>
  <c r="M193" i="1"/>
  <c r="N193" i="1"/>
  <c r="F194" i="1"/>
  <c r="G194" i="1"/>
  <c r="H194" i="1"/>
  <c r="I194" i="1"/>
  <c r="J194" i="1"/>
  <c r="K194" i="1"/>
  <c r="L194" i="1"/>
  <c r="M194" i="1"/>
  <c r="N194" i="1"/>
  <c r="F195" i="1"/>
  <c r="G195" i="1"/>
  <c r="H195" i="1"/>
  <c r="I195" i="1"/>
  <c r="J195" i="1"/>
  <c r="K195" i="1"/>
  <c r="L195" i="1"/>
  <c r="M195" i="1"/>
  <c r="N195" i="1"/>
  <c r="F196" i="1"/>
  <c r="G196" i="1"/>
  <c r="H196" i="1"/>
  <c r="I196" i="1"/>
  <c r="J196" i="1"/>
  <c r="K196" i="1"/>
  <c r="L196" i="1"/>
  <c r="M196" i="1"/>
  <c r="N196" i="1"/>
  <c r="F197" i="1"/>
  <c r="G197" i="1"/>
  <c r="H197" i="1"/>
  <c r="I197" i="1"/>
  <c r="J197" i="1"/>
  <c r="K197" i="1"/>
  <c r="L197" i="1"/>
  <c r="M197" i="1"/>
  <c r="N197" i="1"/>
  <c r="F198" i="1"/>
  <c r="G198" i="1"/>
  <c r="H198" i="1"/>
  <c r="I198" i="1"/>
  <c r="J198" i="1"/>
  <c r="K198" i="1"/>
  <c r="L198" i="1"/>
  <c r="M198" i="1"/>
  <c r="N198" i="1"/>
  <c r="F199" i="1"/>
  <c r="G199" i="1"/>
  <c r="H199" i="1"/>
  <c r="I199" i="1"/>
  <c r="J199" i="1"/>
  <c r="K199" i="1"/>
  <c r="L199" i="1"/>
  <c r="M199" i="1"/>
  <c r="N199" i="1"/>
  <c r="F200" i="1"/>
  <c r="G200" i="1"/>
  <c r="H200" i="1"/>
  <c r="I200" i="1"/>
  <c r="J200" i="1"/>
  <c r="K200" i="1"/>
  <c r="L200" i="1"/>
  <c r="M200" i="1"/>
  <c r="N200" i="1"/>
  <c r="F201" i="1"/>
  <c r="G201" i="1"/>
  <c r="H201" i="1"/>
  <c r="I201" i="1"/>
  <c r="J201" i="1"/>
  <c r="K201" i="1"/>
  <c r="L201" i="1"/>
  <c r="M201" i="1"/>
  <c r="N201" i="1"/>
  <c r="F202" i="1"/>
  <c r="G202" i="1"/>
  <c r="H202" i="1"/>
  <c r="I202" i="1"/>
  <c r="J202" i="1"/>
  <c r="K202" i="1"/>
  <c r="L202" i="1"/>
  <c r="M202" i="1"/>
  <c r="N202" i="1"/>
  <c r="F203" i="1"/>
  <c r="G203" i="1"/>
  <c r="H203" i="1"/>
  <c r="I203" i="1"/>
  <c r="J203" i="1"/>
  <c r="K203" i="1"/>
  <c r="L203" i="1"/>
  <c r="M203" i="1"/>
  <c r="N203" i="1"/>
  <c r="F204" i="1"/>
  <c r="G204" i="1"/>
  <c r="H204" i="1"/>
  <c r="I204" i="1"/>
  <c r="J204" i="1"/>
  <c r="K204" i="1"/>
  <c r="L204" i="1"/>
  <c r="M204" i="1"/>
  <c r="N204" i="1"/>
  <c r="F205" i="1"/>
  <c r="G205" i="1"/>
  <c r="H205" i="1"/>
  <c r="I205" i="1"/>
  <c r="J205" i="1"/>
  <c r="K205" i="1"/>
  <c r="L205" i="1"/>
  <c r="M205" i="1"/>
  <c r="N205" i="1"/>
  <c r="F206" i="1"/>
  <c r="G206" i="1"/>
  <c r="H206" i="1"/>
  <c r="I206" i="1"/>
  <c r="J206" i="1"/>
  <c r="K206" i="1"/>
  <c r="L206" i="1"/>
  <c r="M206" i="1"/>
  <c r="N206" i="1"/>
  <c r="F207" i="1"/>
  <c r="G207" i="1"/>
  <c r="H207" i="1"/>
  <c r="I207" i="1"/>
  <c r="J207" i="1"/>
  <c r="K207" i="1"/>
  <c r="L207" i="1"/>
  <c r="M207" i="1"/>
  <c r="N207" i="1"/>
  <c r="F208" i="1"/>
  <c r="G208" i="1"/>
  <c r="H208" i="1"/>
  <c r="I208" i="1"/>
  <c r="J208" i="1"/>
  <c r="K208" i="1"/>
  <c r="L208" i="1"/>
  <c r="M208" i="1"/>
  <c r="N208" i="1"/>
  <c r="F209" i="1"/>
  <c r="G209" i="1"/>
  <c r="H209" i="1"/>
  <c r="I209" i="1"/>
  <c r="J209" i="1"/>
  <c r="K209" i="1"/>
  <c r="L209" i="1"/>
  <c r="M209" i="1"/>
  <c r="N209" i="1"/>
  <c r="F210" i="1"/>
  <c r="G210" i="1"/>
  <c r="H210" i="1"/>
  <c r="I210" i="1"/>
  <c r="J210" i="1"/>
  <c r="K210" i="1"/>
  <c r="L210" i="1"/>
  <c r="M210" i="1"/>
  <c r="N210" i="1"/>
  <c r="F211" i="1"/>
  <c r="G211" i="1"/>
  <c r="H211" i="1"/>
  <c r="I211" i="1"/>
  <c r="J211" i="1"/>
  <c r="K211" i="1"/>
  <c r="L211" i="1"/>
  <c r="M211" i="1"/>
  <c r="N211" i="1"/>
  <c r="F212" i="1"/>
  <c r="G212" i="1"/>
  <c r="H212" i="1"/>
  <c r="I212" i="1"/>
  <c r="J212" i="1"/>
  <c r="K212" i="1"/>
  <c r="L212" i="1"/>
  <c r="M212" i="1"/>
  <c r="N212" i="1"/>
  <c r="F213" i="1"/>
  <c r="G213" i="1"/>
  <c r="H213" i="1"/>
  <c r="I213" i="1"/>
  <c r="J213" i="1"/>
  <c r="K213" i="1"/>
  <c r="L213" i="1"/>
  <c r="M213" i="1"/>
  <c r="N213" i="1"/>
  <c r="F214" i="1"/>
  <c r="G214" i="1"/>
  <c r="H214" i="1"/>
  <c r="I214" i="1"/>
  <c r="J214" i="1"/>
  <c r="K214" i="1"/>
  <c r="L214" i="1"/>
  <c r="M214" i="1"/>
  <c r="N214" i="1"/>
  <c r="F215" i="1"/>
  <c r="G215" i="1"/>
  <c r="H215" i="1"/>
  <c r="I215" i="1"/>
  <c r="J215" i="1"/>
  <c r="K215" i="1"/>
  <c r="L215" i="1"/>
  <c r="M215" i="1"/>
  <c r="N215" i="1"/>
  <c r="F216" i="1"/>
  <c r="G216" i="1"/>
  <c r="H216" i="1"/>
  <c r="I216" i="1"/>
  <c r="J216" i="1"/>
  <c r="K216" i="1"/>
  <c r="L216" i="1"/>
  <c r="M216" i="1"/>
  <c r="N216" i="1"/>
  <c r="F217" i="1"/>
  <c r="G217" i="1"/>
  <c r="H217" i="1"/>
  <c r="I217" i="1"/>
  <c r="J217" i="1"/>
  <c r="K217" i="1"/>
  <c r="L217" i="1"/>
  <c r="M217" i="1"/>
  <c r="N217" i="1"/>
  <c r="F218" i="1"/>
  <c r="G218" i="1"/>
  <c r="H218" i="1"/>
  <c r="I218" i="1"/>
  <c r="J218" i="1"/>
  <c r="K218" i="1"/>
  <c r="L218" i="1"/>
  <c r="M218" i="1"/>
  <c r="N218" i="1"/>
  <c r="F219" i="1"/>
  <c r="G219" i="1"/>
  <c r="H219" i="1"/>
  <c r="I219" i="1"/>
  <c r="J219" i="1"/>
  <c r="K219" i="1"/>
  <c r="L219" i="1"/>
  <c r="M219" i="1"/>
  <c r="N219" i="1"/>
  <c r="F220" i="1"/>
  <c r="G220" i="1"/>
  <c r="H220" i="1"/>
  <c r="I220" i="1"/>
  <c r="J220" i="1"/>
  <c r="K220" i="1"/>
  <c r="L220" i="1"/>
  <c r="M220" i="1"/>
  <c r="N220" i="1"/>
  <c r="F221" i="1"/>
  <c r="G221" i="1"/>
  <c r="H221" i="1"/>
  <c r="I221" i="1"/>
  <c r="J221" i="1"/>
  <c r="K221" i="1"/>
  <c r="L221" i="1"/>
  <c r="M221" i="1"/>
  <c r="N221" i="1"/>
  <c r="F222" i="1"/>
  <c r="G222" i="1"/>
  <c r="H222" i="1"/>
  <c r="I222" i="1"/>
  <c r="J222" i="1"/>
  <c r="K222" i="1"/>
  <c r="L222" i="1"/>
  <c r="M222" i="1"/>
  <c r="N222" i="1"/>
  <c r="F223" i="1"/>
  <c r="G223" i="1"/>
  <c r="H223" i="1"/>
  <c r="I223" i="1"/>
  <c r="J223" i="1"/>
  <c r="K223" i="1"/>
  <c r="L223" i="1"/>
  <c r="M223" i="1"/>
  <c r="N223" i="1"/>
  <c r="F224" i="1"/>
  <c r="G224" i="1"/>
  <c r="H224" i="1"/>
  <c r="I224" i="1"/>
  <c r="J224" i="1"/>
  <c r="K224" i="1"/>
  <c r="L224" i="1"/>
  <c r="M224" i="1"/>
  <c r="N224" i="1"/>
  <c r="F225" i="1"/>
  <c r="G225" i="1"/>
  <c r="H225" i="1"/>
  <c r="I225" i="1"/>
  <c r="J225" i="1"/>
  <c r="K225" i="1"/>
  <c r="L225" i="1"/>
  <c r="M225" i="1"/>
  <c r="N225" i="1"/>
  <c r="F226" i="1"/>
  <c r="G226" i="1"/>
  <c r="H226" i="1"/>
  <c r="I226" i="1"/>
  <c r="J226" i="1"/>
  <c r="K226" i="1"/>
  <c r="L226" i="1"/>
  <c r="M226" i="1"/>
  <c r="N226" i="1"/>
  <c r="F227" i="1"/>
  <c r="G227" i="1"/>
  <c r="H227" i="1"/>
  <c r="I227" i="1"/>
  <c r="J227" i="1"/>
  <c r="K227" i="1"/>
  <c r="L227" i="1"/>
  <c r="M227" i="1"/>
  <c r="N227" i="1"/>
  <c r="F228" i="1"/>
  <c r="G228" i="1"/>
  <c r="H228" i="1"/>
  <c r="I228" i="1"/>
  <c r="J228" i="1"/>
  <c r="K228" i="1"/>
  <c r="L228" i="1"/>
  <c r="M228" i="1"/>
  <c r="N228" i="1"/>
  <c r="F229" i="1"/>
  <c r="G229" i="1"/>
  <c r="H229" i="1"/>
  <c r="I229" i="1"/>
  <c r="J229" i="1"/>
  <c r="K229" i="1"/>
  <c r="L229" i="1"/>
  <c r="M229" i="1"/>
  <c r="N229" i="1"/>
  <c r="F230" i="1"/>
  <c r="G230" i="1"/>
  <c r="H230" i="1"/>
  <c r="I230" i="1"/>
  <c r="J230" i="1"/>
  <c r="K230" i="1"/>
  <c r="L230" i="1"/>
  <c r="M230" i="1"/>
  <c r="N230" i="1"/>
  <c r="F231" i="1"/>
  <c r="G231" i="1"/>
  <c r="H231" i="1"/>
  <c r="I231" i="1"/>
  <c r="J231" i="1"/>
  <c r="K231" i="1"/>
  <c r="L231" i="1"/>
  <c r="M231" i="1"/>
  <c r="N231" i="1"/>
  <c r="F232" i="1"/>
  <c r="G232" i="1"/>
  <c r="H232" i="1"/>
  <c r="I232" i="1"/>
  <c r="J232" i="1"/>
  <c r="K232" i="1"/>
  <c r="L232" i="1"/>
  <c r="M232" i="1"/>
  <c r="N232" i="1"/>
  <c r="F233" i="1"/>
  <c r="G233" i="1"/>
  <c r="H233" i="1"/>
  <c r="I233" i="1"/>
  <c r="J233" i="1"/>
  <c r="K233" i="1"/>
  <c r="L233" i="1"/>
  <c r="M233" i="1"/>
  <c r="N233" i="1"/>
  <c r="F234" i="1"/>
  <c r="G234" i="1"/>
  <c r="H234" i="1"/>
  <c r="I234" i="1"/>
  <c r="J234" i="1"/>
  <c r="K234" i="1"/>
  <c r="L234" i="1"/>
  <c r="M234" i="1"/>
  <c r="N234" i="1"/>
  <c r="F235" i="1"/>
  <c r="G235" i="1"/>
  <c r="H235" i="1"/>
  <c r="I235" i="1"/>
  <c r="J235" i="1"/>
  <c r="K235" i="1"/>
  <c r="L235" i="1"/>
  <c r="M235" i="1"/>
  <c r="N235" i="1"/>
  <c r="F236" i="1"/>
  <c r="G236" i="1"/>
  <c r="H236" i="1"/>
  <c r="I236" i="1"/>
  <c r="J236" i="1"/>
  <c r="K236" i="1"/>
  <c r="L236" i="1"/>
  <c r="M236" i="1"/>
  <c r="N236" i="1"/>
  <c r="F237" i="1"/>
  <c r="G237" i="1"/>
  <c r="H237" i="1"/>
  <c r="I237" i="1"/>
  <c r="J237" i="1"/>
  <c r="K237" i="1"/>
  <c r="L237" i="1"/>
  <c r="M237" i="1"/>
  <c r="N237" i="1"/>
  <c r="F238" i="1"/>
  <c r="G238" i="1"/>
  <c r="H238" i="1"/>
  <c r="I238" i="1"/>
  <c r="J238" i="1"/>
  <c r="K238" i="1"/>
  <c r="L238" i="1"/>
  <c r="M238" i="1"/>
  <c r="N238" i="1"/>
  <c r="F239" i="1"/>
  <c r="G239" i="1"/>
  <c r="H239" i="1"/>
  <c r="I239" i="1"/>
  <c r="J239" i="1"/>
  <c r="K239" i="1"/>
  <c r="L239" i="1"/>
  <c r="M239" i="1"/>
  <c r="N239" i="1"/>
  <c r="F240" i="1"/>
  <c r="G240" i="1"/>
  <c r="H240" i="1"/>
  <c r="I240" i="1"/>
  <c r="J240" i="1"/>
  <c r="K240" i="1"/>
  <c r="L240" i="1"/>
  <c r="M240" i="1"/>
  <c r="N240" i="1"/>
  <c r="F241" i="1"/>
  <c r="G241" i="1"/>
  <c r="H241" i="1"/>
  <c r="I241" i="1"/>
  <c r="J241" i="1"/>
  <c r="K241" i="1"/>
  <c r="L241" i="1"/>
  <c r="M241" i="1"/>
  <c r="N241" i="1"/>
  <c r="F242" i="1"/>
  <c r="G242" i="1"/>
  <c r="H242" i="1"/>
  <c r="I242" i="1"/>
  <c r="J242" i="1"/>
  <c r="K242" i="1"/>
  <c r="L242" i="1"/>
  <c r="M242" i="1"/>
  <c r="N242" i="1"/>
  <c r="F243" i="1"/>
  <c r="G243" i="1"/>
  <c r="H243" i="1"/>
  <c r="I243" i="1"/>
  <c r="J243" i="1"/>
  <c r="K243" i="1"/>
  <c r="L243" i="1"/>
  <c r="M243" i="1"/>
  <c r="N243" i="1"/>
  <c r="F244" i="1"/>
  <c r="G244" i="1"/>
  <c r="H244" i="1"/>
  <c r="I244" i="1"/>
  <c r="J244" i="1"/>
  <c r="K244" i="1"/>
  <c r="L244" i="1"/>
  <c r="M244" i="1"/>
  <c r="N244" i="1"/>
  <c r="F245" i="1"/>
  <c r="G245" i="1"/>
  <c r="H245" i="1"/>
  <c r="I245" i="1"/>
  <c r="J245" i="1"/>
  <c r="K245" i="1"/>
  <c r="L245" i="1"/>
  <c r="M245" i="1"/>
  <c r="N245" i="1"/>
  <c r="F246" i="1"/>
  <c r="G246" i="1"/>
  <c r="H246" i="1"/>
  <c r="I246" i="1"/>
  <c r="J246" i="1"/>
  <c r="K246" i="1"/>
  <c r="L246" i="1"/>
  <c r="M246" i="1"/>
  <c r="N246" i="1"/>
  <c r="F247" i="1"/>
  <c r="G247" i="1"/>
  <c r="H247" i="1"/>
  <c r="I247" i="1"/>
  <c r="J247" i="1"/>
  <c r="K247" i="1"/>
  <c r="L247" i="1"/>
  <c r="M247" i="1"/>
  <c r="N2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</authors>
  <commentList>
    <comment ref="F2" authorId="0" shapeId="0" xr:uid="{274F67E3-DD8A-4B63-8B9D-1109B9F82F6F}">
      <text>
        <r>
          <rPr>
            <b/>
            <sz val="9"/>
            <color rgb="FF000000"/>
            <rFont val="Segoe UI"/>
            <family val="2"/>
            <charset val="1"/>
          </rPr>
          <t>Bruno: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Margem de Contribuição desejada</t>
        </r>
      </text>
    </comment>
    <comment ref="L2" authorId="0" shapeId="0" xr:uid="{2472ADA2-4214-4E52-8635-844A3E1ABCF4}">
      <text>
        <r>
          <rPr>
            <b/>
            <sz val="9"/>
            <color rgb="FF000000"/>
            <rFont val="Segoe UI"/>
            <family val="2"/>
            <charset val="1"/>
          </rPr>
          <t>Bruno: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Valor do Imposto para produtos com ST</t>
        </r>
      </text>
    </comment>
    <comment ref="L3" authorId="0" shapeId="0" xr:uid="{E7E1C194-50AF-4D49-B9AE-73338AA36C76}">
      <text>
        <r>
          <rPr>
            <b/>
            <sz val="9"/>
            <color rgb="FF000000"/>
            <rFont val="Segoe UI"/>
            <family val="2"/>
            <charset val="1"/>
          </rPr>
          <t>Bruno: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Bruno:
</t>
        </r>
        <r>
          <rPr>
            <sz val="9"/>
            <color rgb="FF000000"/>
            <rFont val="Segoe UI"/>
            <family val="2"/>
            <charset val="1"/>
          </rPr>
          <t>Valor do Imposto para produtos sem  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</author>
  </authors>
  <commentList>
    <comment ref="F2" authorId="0" shapeId="0" xr:uid="{3E0087B3-5B49-4196-A889-C15E72B029AA}">
      <text>
        <r>
          <rPr>
            <b/>
            <sz val="9"/>
            <color rgb="FF000000"/>
            <rFont val="Segoe UI"/>
            <family val="2"/>
            <charset val="1"/>
          </rPr>
          <t>Bruno: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Margem de Contribuição desejada</t>
        </r>
      </text>
    </comment>
    <comment ref="K2" authorId="0" shapeId="0" xr:uid="{A166BEBF-08CF-49A0-A2D6-72A22B0DF1C2}">
      <text>
        <r>
          <rPr>
            <b/>
            <sz val="9"/>
            <color rgb="FF000000"/>
            <rFont val="Segoe UI"/>
            <family val="2"/>
            <charset val="1"/>
          </rPr>
          <t>Bruno: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>Valor do Imposto para produtos com ST</t>
        </r>
      </text>
    </comment>
    <comment ref="K3" authorId="0" shapeId="0" xr:uid="{ACD16E3A-51D4-462D-A568-C113FAFF9963}">
      <text>
        <r>
          <rPr>
            <b/>
            <sz val="9"/>
            <color rgb="FF000000"/>
            <rFont val="Segoe UI"/>
            <family val="2"/>
            <charset val="1"/>
          </rPr>
          <t>Bruno: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  <r>
          <rPr>
            <sz val="9"/>
            <color rgb="FF000000"/>
            <rFont val="Segoe UI"/>
            <family val="2"/>
            <charset val="1"/>
          </rPr>
          <t xml:space="preserve">Bruno:
</t>
        </r>
        <r>
          <rPr>
            <sz val="9"/>
            <color rgb="FF000000"/>
            <rFont val="Segoe UI"/>
            <family val="2"/>
            <charset val="1"/>
          </rPr>
          <t>Valor do Imposto para produtos sem  ST</t>
        </r>
      </text>
    </comment>
  </commentList>
</comments>
</file>

<file path=xl/sharedStrings.xml><?xml version="1.0" encoding="utf-8"?>
<sst xmlns="http://schemas.openxmlformats.org/spreadsheetml/2006/main" count="101" uniqueCount="60">
  <si>
    <t>Margem</t>
  </si>
  <si>
    <t>Venda</t>
  </si>
  <si>
    <t>Fixa</t>
  </si>
  <si>
    <t>Simples</t>
  </si>
  <si>
    <t>Custo Final</t>
  </si>
  <si>
    <t>Descrição</t>
  </si>
  <si>
    <t>Sku</t>
  </si>
  <si>
    <t>Shopee</t>
  </si>
  <si>
    <t>Sem ST</t>
  </si>
  <si>
    <t>Ml Clássico</t>
  </si>
  <si>
    <t>Com ST</t>
  </si>
  <si>
    <t>ML Premium</t>
  </si>
  <si>
    <t>Percentual</t>
  </si>
  <si>
    <t>Marletplaces</t>
  </si>
  <si>
    <t>Peso*</t>
  </si>
  <si>
    <t>Peso máx (kg)</t>
  </si>
  <si>
    <t>Até 0,3 kg</t>
  </si>
  <si>
    <t>De 0,3 a 0,5 kg</t>
  </si>
  <si>
    <t>De 0,5 a 1 kg</t>
  </si>
  <si>
    <t>De 1 a 1,5 kg</t>
  </si>
  <si>
    <t>De 1,5 a 2 kg</t>
  </si>
  <si>
    <t>De 2 a 3 kg</t>
  </si>
  <si>
    <t>De 3 a 4 kg</t>
  </si>
  <si>
    <t>De 4 a 5 kg</t>
  </si>
  <si>
    <t>De 5 a 6 kg</t>
  </si>
  <si>
    <t>De 6 a 7 kg</t>
  </si>
  <si>
    <t>De 7 a 8 kg</t>
  </si>
  <si>
    <t>De 8 a 9 kg</t>
  </si>
  <si>
    <t>De 9 a 11 kg</t>
  </si>
  <si>
    <t>De 11 a 13 kg</t>
  </si>
  <si>
    <t>De 13 a 15 kg</t>
  </si>
  <si>
    <t>De 15 a 17 kg</t>
  </si>
  <si>
    <t>De 17 a 20 kg</t>
  </si>
  <si>
    <t>De 20 a 25 kg</t>
  </si>
  <si>
    <t>De 25 a 30 kg</t>
  </si>
  <si>
    <t>De 30 a 40 kg</t>
  </si>
  <si>
    <t>De 40 a 50 kg</t>
  </si>
  <si>
    <t>De 50 a 60 kg</t>
  </si>
  <si>
    <t>De 60 a 70 kg</t>
  </si>
  <si>
    <t>De 70 a 80 kg</t>
  </si>
  <si>
    <t>De 80 a 90 kg</t>
  </si>
  <si>
    <t>De 90 a 100 kg</t>
  </si>
  <si>
    <t>De 100 a 125 kg</t>
  </si>
  <si>
    <t>De 125 a 150 kg</t>
  </si>
  <si>
    <t>Mais de 150 kg</t>
  </si>
  <si>
    <t>Peso Kg</t>
  </si>
  <si>
    <t>Tx Total</t>
  </si>
  <si>
    <t>Outro</t>
  </si>
  <si>
    <t>Margem Objetivo</t>
  </si>
  <si>
    <t>Tx Fixa</t>
  </si>
  <si>
    <t>Altura</t>
  </si>
  <si>
    <t>Largura</t>
  </si>
  <si>
    <t>Comprim.</t>
  </si>
  <si>
    <t>Peso Volumétrico (cm)</t>
  </si>
  <si>
    <t>Peso (Kg)</t>
  </si>
  <si>
    <t>Custo Embalagem</t>
  </si>
  <si>
    <t>Lucro</t>
  </si>
  <si>
    <t>TACOS</t>
  </si>
  <si>
    <t>Peso Volum. (cm)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</si>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</sst>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[$R$ -416]#,##0.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0000"/>
      <name val="Segoe UI"/>
      <family val="2"/>
      <charset val="1"/>
    </font>
    <font>
      <sz val="9"/>
      <color rgb="FF000000"/>
      <name val="Segoe UI"/>
      <family val="2"/>
      <charset val="1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  <fill>
      <patternFill patternType="solid">
        <fgColor rgb="FFFF9300"/>
        <bgColor indexed="64"/>
      </patternFill>
    </fill>
    <fill>
      <patternFill patternType="solid">
        <fgColor rgb="FFFBFF00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4" xfId="0" applyNumberFormat="1" applyBorder="1"/>
    <xf numFmtId="4" fontId="0" fillId="2" borderId="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3" borderId="4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8" fillId="5" borderId="15" xfId="1" applyFont="1" applyFill="1" applyBorder="1" applyAlignment="1">
      <alignment horizontal="left"/>
    </xf>
    <xf numFmtId="0" fontId="8" fillId="5" borderId="15" xfId="1" applyFont="1" applyFill="1" applyBorder="1" applyAlignment="1">
      <alignment horizontal="right"/>
    </xf>
    <xf numFmtId="0" fontId="1" fillId="0" borderId="0" xfId="1"/>
    <xf numFmtId="0" fontId="8" fillId="6" borderId="15" xfId="1" applyFont="1" applyFill="1" applyBorder="1" applyAlignment="1">
      <alignment horizontal="left"/>
    </xf>
    <xf numFmtId="165" fontId="4" fillId="6" borderId="15" xfId="1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9" fontId="0" fillId="0" borderId="9" xfId="0" applyNumberFormat="1" applyBorder="1"/>
    <xf numFmtId="0" fontId="0" fillId="0" borderId="8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4" fontId="0" fillId="3" borderId="17" xfId="0" applyNumberFormat="1" applyFill="1" applyBorder="1" applyAlignment="1">
      <alignment horizontal="center"/>
    </xf>
    <xf numFmtId="0" fontId="5" fillId="10" borderId="4" xfId="0" applyFont="1" applyFill="1" applyBorder="1"/>
    <xf numFmtId="0" fontId="5" fillId="10" borderId="9" xfId="0" applyFont="1" applyFill="1" applyBorder="1"/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/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5" fillId="10" borderId="2" xfId="0" applyFont="1" applyFill="1" applyBorder="1"/>
    <xf numFmtId="0" fontId="5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" fontId="5" fillId="4" borderId="1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2" fillId="9" borderId="2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4" fontId="3" fillId="4" borderId="2" xfId="0" applyNumberFormat="1" applyFont="1" applyFill="1" applyBorder="1" applyAlignment="1">
      <alignment horizontal="left"/>
    </xf>
    <xf numFmtId="4" fontId="0" fillId="0" borderId="2" xfId="0" applyNumberFormat="1" applyFont="1" applyBorder="1" applyAlignment="1">
      <alignment horizontal="center"/>
    </xf>
    <xf numFmtId="0" fontId="2" fillId="9" borderId="6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4" fontId="0" fillId="3" borderId="20" xfId="0" applyNumberForma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2" fillId="8" borderId="2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3" fillId="4" borderId="5" xfId="0" applyNumberFormat="1" applyFont="1" applyFill="1" applyBorder="1" applyAlignment="1">
      <alignment horizontal="left"/>
    </xf>
    <xf numFmtId="4" fontId="3" fillId="4" borderId="3" xfId="0" applyNumberFormat="1" applyFont="1" applyFill="1" applyBorder="1" applyAlignment="1">
      <alignment horizontal="left"/>
    </xf>
    <xf numFmtId="164" fontId="0" fillId="0" borderId="2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4" fontId="10" fillId="2" borderId="8" xfId="0" applyNumberFormat="1" applyFont="1" applyFill="1" applyBorder="1" applyAlignment="1">
      <alignment horizontal="center"/>
    </xf>
    <xf numFmtId="49" fontId="10" fillId="2" borderId="4" xfId="0" applyNumberFormat="1" applyFont="1" applyFill="1" applyBorder="1"/>
    <xf numFmtId="0" fontId="10" fillId="2" borderId="2" xfId="0" applyFont="1" applyFill="1" applyBorder="1" applyAlignment="1">
      <alignment horizontal="left"/>
    </xf>
    <xf numFmtId="10" fontId="10" fillId="2" borderId="5" xfId="0" applyNumberFormat="1" applyFont="1" applyFill="1" applyBorder="1" applyAlignment="1">
      <alignment horizontal="center"/>
    </xf>
    <xf numFmtId="49" fontId="10" fillId="2" borderId="9" xfId="0" applyNumberFormat="1" applyFont="1" applyFill="1" applyBorder="1"/>
    <xf numFmtId="0" fontId="10" fillId="2" borderId="8" xfId="0" applyFont="1" applyFill="1" applyBorder="1" applyAlignment="1">
      <alignment horizontal="left"/>
    </xf>
  </cellXfs>
  <cellStyles count="2">
    <cellStyle name="Normal" xfId="0" builtinId="0"/>
    <cellStyle name="Normal 2" xfId="1" xr:uid="{77512E3A-7B0C-E043-BE8E-08599E418497}"/>
  </cellStyles>
  <dxfs count="0"/>
  <tableStyles count="0" defaultTableStyle="TableStyleMedium2" defaultPivotStyle="PivotStyleLight16"/>
  <colors>
    <mruColors>
      <color rgb="FFFFEA00"/>
      <color rgb="FFFBFF00"/>
      <color rgb="FFFF8800"/>
      <color rgb="FFFFC12E"/>
      <color rgb="FFFFF7A8"/>
      <color rgb="FFFF9300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</xdr:colOff>
      <xdr:row>1</xdr:row>
      <xdr:rowOff>38100</xdr:rowOff>
    </xdr:from>
    <xdr:to>
      <xdr:col>9</xdr:col>
      <xdr:colOff>327660</xdr:colOff>
      <xdr:row>3</xdr:row>
      <xdr:rowOff>95055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6939C4-287F-56F0-3B9B-50E1BA8A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6080" y="220980"/>
          <a:ext cx="2080260" cy="4303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24581</xdr:colOff>
      <xdr:row>2</xdr:row>
      <xdr:rowOff>98324</xdr:rowOff>
    </xdr:from>
    <xdr:to>
      <xdr:col>5</xdr:col>
      <xdr:colOff>442451</xdr:colOff>
      <xdr:row>4</xdr:row>
      <xdr:rowOff>76869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77688E-D849-41AB-8B2B-B202D5C91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0210" y="479324"/>
          <a:ext cx="1708354" cy="35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94C3-8E63-41E9-BF8C-44E0876E5983}">
  <dimension ref="A1:U247"/>
  <sheetViews>
    <sheetView zoomScaleNormal="100" workbookViewId="0">
      <pane ySplit="7" topLeftCell="A8" activePane="bottomLeft" state="frozen"/>
      <selection pane="bottomLeft" activeCell="H14" sqref="H14"/>
    </sheetView>
  </sheetViews>
  <sheetFormatPr defaultColWidth="8.77734375" defaultRowHeight="14.4" x14ac:dyDescent="0.3"/>
  <cols>
    <col min="1" max="1" width="14.44140625" customWidth="1"/>
    <col min="2" max="2" width="42.77734375" style="1" customWidth="1"/>
    <col min="3" max="3" width="11.77734375" style="2" customWidth="1"/>
    <col min="4" max="4" width="9.109375" style="2" customWidth="1"/>
    <col min="5" max="5" width="9.6640625" style="1" customWidth="1"/>
    <col min="6" max="9" width="9" style="1" customWidth="1"/>
    <col min="10" max="11" width="9" customWidth="1"/>
    <col min="12" max="14" width="10.21875" customWidth="1"/>
    <col min="15" max="17" width="9" customWidth="1"/>
  </cols>
  <sheetData>
    <row r="1" spans="1:21" x14ac:dyDescent="0.3">
      <c r="A1" s="51" t="s">
        <v>13</v>
      </c>
      <c r="B1" s="52" t="s">
        <v>12</v>
      </c>
      <c r="C1" s="20"/>
      <c r="D1" s="20"/>
      <c r="E1" s="21"/>
      <c r="F1" s="21"/>
      <c r="J1" s="1"/>
      <c r="K1" s="54" t="s">
        <v>3</v>
      </c>
      <c r="L1" s="55"/>
      <c r="M1" s="98"/>
      <c r="O1" s="53" t="s">
        <v>53</v>
      </c>
      <c r="P1" s="53"/>
      <c r="Q1" s="47" t="s">
        <v>54</v>
      </c>
    </row>
    <row r="2" spans="1:21" x14ac:dyDescent="0.3">
      <c r="A2" s="51" t="s">
        <v>11</v>
      </c>
      <c r="B2" s="12">
        <v>0.17</v>
      </c>
      <c r="C2" s="22"/>
      <c r="D2" s="79" t="s">
        <v>48</v>
      </c>
      <c r="E2" s="79"/>
      <c r="F2" s="12">
        <v>0.15</v>
      </c>
      <c r="H2" s="2"/>
      <c r="I2" s="2"/>
      <c r="K2" s="45" t="s">
        <v>10</v>
      </c>
      <c r="L2" s="4">
        <v>8.2000000000000003E-2</v>
      </c>
      <c r="M2" s="86"/>
      <c r="O2" s="48" t="s">
        <v>50</v>
      </c>
      <c r="P2" s="49">
        <v>40</v>
      </c>
      <c r="Q2" s="50">
        <f>P2*P3*P4/6000</f>
        <v>6</v>
      </c>
    </row>
    <row r="3" spans="1:21" ht="15" thickBot="1" x14ac:dyDescent="0.35">
      <c r="A3" s="51" t="s">
        <v>9</v>
      </c>
      <c r="B3" s="12">
        <v>0.12</v>
      </c>
      <c r="C3" s="22"/>
      <c r="D3" s="80" t="s">
        <v>55</v>
      </c>
      <c r="E3" s="80"/>
      <c r="F3" s="81"/>
      <c r="H3" s="2"/>
      <c r="I3" s="2"/>
      <c r="K3" s="46" t="s">
        <v>8</v>
      </c>
      <c r="L3" s="14">
        <v>0.113</v>
      </c>
      <c r="M3" s="86"/>
      <c r="O3" s="48" t="s">
        <v>51</v>
      </c>
      <c r="P3" s="49">
        <v>30</v>
      </c>
      <c r="Q3" s="93"/>
    </row>
    <row r="4" spans="1:21" x14ac:dyDescent="0.3">
      <c r="A4" s="51" t="s">
        <v>47</v>
      </c>
      <c r="B4" s="12">
        <v>0.1</v>
      </c>
      <c r="C4" s="22"/>
      <c r="D4" s="95" t="s">
        <v>57</v>
      </c>
      <c r="E4" s="96"/>
      <c r="F4" s="97"/>
      <c r="H4" s="2"/>
      <c r="I4" s="2"/>
      <c r="O4" s="48" t="s">
        <v>52</v>
      </c>
      <c r="P4" s="49">
        <v>30</v>
      </c>
      <c r="Q4" s="93"/>
    </row>
    <row r="5" spans="1:21" ht="15" thickBot="1" x14ac:dyDescent="0.35"/>
    <row r="6" spans="1:21" x14ac:dyDescent="0.3">
      <c r="A6" s="56" t="s">
        <v>6</v>
      </c>
      <c r="B6" s="58" t="s">
        <v>5</v>
      </c>
      <c r="C6" s="60" t="s">
        <v>4</v>
      </c>
      <c r="D6" s="60" t="s">
        <v>45</v>
      </c>
      <c r="E6" s="62" t="s">
        <v>3</v>
      </c>
      <c r="F6" s="82" t="str">
        <f>A2</f>
        <v>ML Premium</v>
      </c>
      <c r="G6" s="83"/>
      <c r="H6" s="83"/>
      <c r="I6" s="84"/>
      <c r="J6" s="88" t="str">
        <f>A3</f>
        <v>Ml Clássico</v>
      </c>
      <c r="K6" s="89"/>
      <c r="L6" s="89"/>
      <c r="M6" s="89"/>
      <c r="N6" s="73" t="s">
        <v>7</v>
      </c>
      <c r="O6" s="74"/>
      <c r="P6" s="74"/>
      <c r="Q6" s="75"/>
      <c r="R6" s="91" t="str">
        <f>A4</f>
        <v>Outro</v>
      </c>
      <c r="S6" s="91"/>
      <c r="T6" s="91"/>
      <c r="U6" s="92"/>
    </row>
    <row r="7" spans="1:21" x14ac:dyDescent="0.3">
      <c r="A7" s="57"/>
      <c r="B7" s="59"/>
      <c r="C7" s="61"/>
      <c r="D7" s="61"/>
      <c r="E7" s="63"/>
      <c r="F7" s="39" t="s">
        <v>2</v>
      </c>
      <c r="G7" s="40" t="s">
        <v>1</v>
      </c>
      <c r="H7" s="41" t="s">
        <v>0</v>
      </c>
      <c r="I7" s="78" t="s">
        <v>56</v>
      </c>
      <c r="J7" s="36" t="s">
        <v>2</v>
      </c>
      <c r="K7" s="37" t="s">
        <v>1</v>
      </c>
      <c r="L7" s="38" t="s">
        <v>0</v>
      </c>
      <c r="M7" s="87" t="s">
        <v>56</v>
      </c>
      <c r="N7" s="33" t="s">
        <v>46</v>
      </c>
      <c r="O7" s="34" t="s">
        <v>1</v>
      </c>
      <c r="P7" s="34" t="s">
        <v>0</v>
      </c>
      <c r="Q7" s="35" t="s">
        <v>56</v>
      </c>
      <c r="R7" s="32" t="s">
        <v>49</v>
      </c>
      <c r="S7" s="30" t="s">
        <v>1</v>
      </c>
      <c r="T7" s="30" t="s">
        <v>0</v>
      </c>
      <c r="U7" s="31" t="s">
        <v>56</v>
      </c>
    </row>
    <row r="8" spans="1:21" x14ac:dyDescent="0.3">
      <c r="A8" s="101"/>
      <c r="B8" s="102"/>
      <c r="C8" s="99"/>
      <c r="D8" s="99"/>
      <c r="E8" s="103">
        <v>8.2000000000000003E-2</v>
      </c>
      <c r="F8" s="11">
        <f ca="1">IFERROR(
  INDEX(
    ML_FRETE!$B$2:$I$30,
    MATCH(D8, ML_FRETE!$J$2:$J$30, 1),
    MATCH(G8, {0,19,49,79,100,120,150,200}, 1)
  ),
0
)</f>
        <v>5.65</v>
      </c>
      <c r="G8" s="3">
        <f ca="1">(C8+F8+$F$3)/(1-$F$2-E8-$B$2-$F$4)</f>
        <v>9.4481605351170579</v>
      </c>
      <c r="H8" s="9">
        <f ca="1">(G8-F8-E8*G8-C8-$B$2*G8-$F$3-$F$4*G8)/G8</f>
        <v>0.15000000000000002</v>
      </c>
      <c r="I8" s="85">
        <f ca="1">H8*G8</f>
        <v>1.4172240802675589</v>
      </c>
      <c r="J8" s="11">
        <f ca="1">IFERROR(
  INDEX(
    ML_FRETE!$B$2:$I$30,
    MATCH(D8, ML_FRETE!$J$2:$J$30, 1),
    MATCH(K8, {0,19,49,79,100,120,150,200}, 1)
  ),
5.65
)</f>
        <v>5.65</v>
      </c>
      <c r="K8" s="3">
        <f ca="1">(C8+J8+$F$3)/(1-$F$2-E8-$B$3-$F$4)</f>
        <v>8.7191358024691361</v>
      </c>
      <c r="L8" s="9">
        <f ca="1">(K8-J8-E8*K8-C8-$B$3*K8-$F$3-$F$4*K8)/K8</f>
        <v>0.14999999999999997</v>
      </c>
      <c r="M8" s="85">
        <f ca="1">L8*K8</f>
        <v>1.30787037037037</v>
      </c>
      <c r="N8" s="11">
        <f t="shared" ref="N8:N72" ca="1" si="0">IF(O8&lt;=79.99,4+O8*0.2,
 IF(O8&lt;=99.99,16+O8*0.14,
  IF(O8&lt;=199.99,20+O8*0.14,
   26+O8*0.14
  )
 )
)</f>
        <v>5.4084507042256318</v>
      </c>
      <c r="O8" s="3">
        <f ca="1">(C8+N8+$F$3)/(1-$F$2-E8-$F$4)</f>
        <v>7.0422535211271242</v>
      </c>
      <c r="P8" s="90">
        <f ca="1">(O8-N8-C8-O8*E8-$F$3-$F$4*O8)/O8</f>
        <v>0.14999999999999994</v>
      </c>
      <c r="Q8" s="94">
        <f ca="1">P8*O8</f>
        <v>1.0563380281690682</v>
      </c>
      <c r="R8" s="10">
        <v>5</v>
      </c>
      <c r="S8" s="3">
        <f>(C8+R8+$F$3)/(1-$F$2-E8-$B$4-$F$4)</f>
        <v>7.4850299401197598</v>
      </c>
      <c r="T8" s="90">
        <f>(S8-C8-R8-$B$4*S8-E8*S8-$F$3-$F$4*S8)/S8</f>
        <v>0.14999999999999991</v>
      </c>
      <c r="U8" s="94">
        <f>T8*S8</f>
        <v>1.1227544910179632</v>
      </c>
    </row>
    <row r="9" spans="1:21" x14ac:dyDescent="0.3">
      <c r="A9" s="101"/>
      <c r="B9" s="102"/>
      <c r="C9" s="99"/>
      <c r="D9" s="99"/>
      <c r="E9" s="103">
        <v>8.2000000000000003E-2</v>
      </c>
      <c r="F9" s="11">
        <f ca="1">IFERROR(
  INDEX(
    ML_FRETE!$B$2:$I$30,
    MATCH(D9, ML_FRETE!$J$2:$J$30, 1),
    MATCH(G9, {0,19,49,79,100,120,150,200}, 1)
  ),
0
)</f>
        <v>5.65</v>
      </c>
      <c r="G9" s="3">
        <f t="shared" ref="G9:G72" ca="1" si="1">(C9+F9+$F$3)/(1-$F$2-E9-$B$2-$F$4)</f>
        <v>9.4481605351170579</v>
      </c>
      <c r="H9" s="9">
        <f t="shared" ref="H9:H72" ca="1" si="2">(G9-F9-E9*G9-C9-$B$2*G9-$F$3-$F$4*G9)/G9</f>
        <v>0.15000000000000002</v>
      </c>
      <c r="I9" s="85">
        <f t="shared" ref="I9:I72" ca="1" si="3">H9*G9</f>
        <v>1.4172240802675589</v>
      </c>
      <c r="J9" s="11">
        <f ca="1">IFERROR(
  INDEX(
    ML_FRETE!$B$2:$I$30,
    MATCH(D9, ML_FRETE!$J$2:$J$30, 1),
    MATCH(K9, {0,19,49,79,100,120,150,200}, 1)
  ),
5.65
)</f>
        <v>5.65</v>
      </c>
      <c r="K9" s="3">
        <f t="shared" ref="K9:K72" ca="1" si="4">(C9+J9+$F$3)/(1-$F$2-E9-$B$3-$F$4)</f>
        <v>8.7191358024691361</v>
      </c>
      <c r="L9" s="9">
        <f t="shared" ref="L9:L72" ca="1" si="5">(K9-J9-E9*K9-C9-$B$3*K9-$F$3-$F$4*K9)/K9</f>
        <v>0.14999999999999997</v>
      </c>
      <c r="M9" s="85">
        <f t="shared" ref="M9:M72" ca="1" si="6">L9*K9</f>
        <v>1.30787037037037</v>
      </c>
      <c r="N9" s="11">
        <f t="shared" ca="1" si="0"/>
        <v>5.4084507042256318</v>
      </c>
      <c r="O9" s="3">
        <f t="shared" ref="O9:O72" ca="1" si="7">(C9+N9+$F$3)/(1-$F$2-E9-$F$4)</f>
        <v>7.0422535211271242</v>
      </c>
      <c r="P9" s="90">
        <f t="shared" ref="P9:P72" ca="1" si="8">(O9-N9-C9-O9*E9-$F$3-$F$4*O9)/O9</f>
        <v>0.14999999999999994</v>
      </c>
      <c r="Q9" s="94">
        <f t="shared" ref="Q9:Q72" ca="1" si="9">P9*O9</f>
        <v>1.0563380281690682</v>
      </c>
      <c r="R9" s="10">
        <v>5</v>
      </c>
      <c r="S9" s="3">
        <f t="shared" ref="S9:S72" si="10">(C9+R9+$F$3)/(1-$F$2-E9-$B$4-$F$4)</f>
        <v>7.4850299401197598</v>
      </c>
      <c r="T9" s="90">
        <f t="shared" ref="T9:T72" si="11">(S9-C9-R9-$B$4*S9-E9*S9-$F$3-$F$4*S9)/S9</f>
        <v>0.14999999999999991</v>
      </c>
      <c r="U9" s="94">
        <f t="shared" ref="U9:U72" si="12">T9*S9</f>
        <v>1.1227544910179632</v>
      </c>
    </row>
    <row r="10" spans="1:21" x14ac:dyDescent="0.3">
      <c r="A10" s="101"/>
      <c r="B10" s="102"/>
      <c r="C10" s="99"/>
      <c r="D10" s="99"/>
      <c r="E10" s="103">
        <v>8.2000000000000003E-2</v>
      </c>
      <c r="F10" s="11">
        <f ca="1">IFERROR(
  INDEX(
    ML_FRETE!$B$2:$I$30,
    MATCH(D10, ML_FRETE!$J$2:$J$30, 1),
    MATCH(G10, {0,19,49,79,100,120,150,200}, 1)
  ),
0
)</f>
        <v>5.65</v>
      </c>
      <c r="G10" s="3">
        <f t="shared" ca="1" si="1"/>
        <v>9.4481605351170579</v>
      </c>
      <c r="H10" s="9">
        <f t="shared" ca="1" si="2"/>
        <v>0.15000000000000002</v>
      </c>
      <c r="I10" s="85">
        <f t="shared" ca="1" si="3"/>
        <v>1.4172240802675589</v>
      </c>
      <c r="J10" s="11">
        <f ca="1">IFERROR(
  INDEX(
    ML_FRETE!$B$2:$I$30,
    MATCH(D10, ML_FRETE!$J$2:$J$30, 1),
    MATCH(K10, {0,19,49,79,100,120,150,200}, 1)
  ),
5.65
)</f>
        <v>5.65</v>
      </c>
      <c r="K10" s="3">
        <f t="shared" ca="1" si="4"/>
        <v>8.7191358024691361</v>
      </c>
      <c r="L10" s="9">
        <f t="shared" ca="1" si="5"/>
        <v>0.14999999999999997</v>
      </c>
      <c r="M10" s="85">
        <f t="shared" ca="1" si="6"/>
        <v>1.30787037037037</v>
      </c>
      <c r="N10" s="11">
        <f t="shared" ca="1" si="0"/>
        <v>5.4084507042256318</v>
      </c>
      <c r="O10" s="3">
        <f t="shared" ca="1" si="7"/>
        <v>7.0422535211271242</v>
      </c>
      <c r="P10" s="90">
        <f t="shared" ca="1" si="8"/>
        <v>0.14999999999999994</v>
      </c>
      <c r="Q10" s="94">
        <f t="shared" ca="1" si="9"/>
        <v>1.0563380281690682</v>
      </c>
      <c r="R10" s="10">
        <v>5</v>
      </c>
      <c r="S10" s="3">
        <f t="shared" si="10"/>
        <v>7.4850299401197598</v>
      </c>
      <c r="T10" s="90">
        <f t="shared" si="11"/>
        <v>0.14999999999999991</v>
      </c>
      <c r="U10" s="94">
        <f t="shared" si="12"/>
        <v>1.1227544910179632</v>
      </c>
    </row>
    <row r="11" spans="1:21" x14ac:dyDescent="0.3">
      <c r="A11" s="101"/>
      <c r="B11" s="102"/>
      <c r="C11" s="99"/>
      <c r="D11" s="99"/>
      <c r="E11" s="103">
        <v>8.2000000000000003E-2</v>
      </c>
      <c r="F11" s="11">
        <f ca="1">IFERROR(
  INDEX(
    ML_FRETE!$B$2:$I$30,
    MATCH(D11, ML_FRETE!$J$2:$J$30, 1),
    MATCH(G11, {0,19,49,79,100,120,150,200}, 1)
  ),
0
)</f>
        <v>5.65</v>
      </c>
      <c r="G11" s="3">
        <f t="shared" ca="1" si="1"/>
        <v>9.4481605351170579</v>
      </c>
      <c r="H11" s="9">
        <f t="shared" ca="1" si="2"/>
        <v>0.15000000000000002</v>
      </c>
      <c r="I11" s="85">
        <f t="shared" ca="1" si="3"/>
        <v>1.4172240802675589</v>
      </c>
      <c r="J11" s="11">
        <f ca="1">IFERROR(
  INDEX(
    ML_FRETE!$B$2:$I$30,
    MATCH(D11, ML_FRETE!$J$2:$J$30, 1),
    MATCH(K11, {0,19,49,79,100,120,150,200}, 1)
  ),
5.65
)</f>
        <v>5.65</v>
      </c>
      <c r="K11" s="3">
        <f t="shared" ca="1" si="4"/>
        <v>8.7191358024691361</v>
      </c>
      <c r="L11" s="9">
        <f t="shared" ca="1" si="5"/>
        <v>0.14999999999999997</v>
      </c>
      <c r="M11" s="85">
        <f t="shared" ca="1" si="6"/>
        <v>1.30787037037037</v>
      </c>
      <c r="N11" s="11">
        <f t="shared" ca="1" si="0"/>
        <v>5.4084507042256318</v>
      </c>
      <c r="O11" s="3">
        <f t="shared" ca="1" si="7"/>
        <v>7.0422535211271242</v>
      </c>
      <c r="P11" s="90">
        <f t="shared" ca="1" si="8"/>
        <v>0.14999999999999994</v>
      </c>
      <c r="Q11" s="94">
        <f t="shared" ca="1" si="9"/>
        <v>1.0563380281690682</v>
      </c>
      <c r="R11" s="10">
        <v>5</v>
      </c>
      <c r="S11" s="3">
        <f t="shared" si="10"/>
        <v>7.4850299401197598</v>
      </c>
      <c r="T11" s="90">
        <f t="shared" si="11"/>
        <v>0.14999999999999991</v>
      </c>
      <c r="U11" s="94">
        <f t="shared" si="12"/>
        <v>1.1227544910179632</v>
      </c>
    </row>
    <row r="12" spans="1:21" x14ac:dyDescent="0.3">
      <c r="A12" s="101"/>
      <c r="B12" s="102"/>
      <c r="C12" s="99"/>
      <c r="D12" s="99"/>
      <c r="E12" s="103">
        <v>8.2000000000000003E-2</v>
      </c>
      <c r="F12" s="11">
        <f ca="1">IFERROR(
  INDEX(
    ML_FRETE!$B$2:$I$30,
    MATCH(D12, ML_FRETE!$J$2:$J$30, 1),
    MATCH(G12, {0,19,49,79,100,120,150,200}, 1)
  ),
0
)</f>
        <v>5.65</v>
      </c>
      <c r="G12" s="3">
        <f t="shared" ca="1" si="1"/>
        <v>9.4481605351170579</v>
      </c>
      <c r="H12" s="9">
        <f t="shared" ca="1" si="2"/>
        <v>0.15000000000000002</v>
      </c>
      <c r="I12" s="85">
        <f t="shared" ca="1" si="3"/>
        <v>1.4172240802675589</v>
      </c>
      <c r="J12" s="11">
        <f ca="1">IFERROR(
  INDEX(
    ML_FRETE!$B$2:$I$30,
    MATCH(D12, ML_FRETE!$J$2:$J$30, 1),
    MATCH(K12, {0,19,49,79,100,120,150,200}, 1)
  ),
5.65
)</f>
        <v>5.65</v>
      </c>
      <c r="K12" s="3">
        <f t="shared" ca="1" si="4"/>
        <v>8.7191358024691361</v>
      </c>
      <c r="L12" s="9">
        <f t="shared" ca="1" si="5"/>
        <v>0.14999999999999997</v>
      </c>
      <c r="M12" s="85">
        <f t="shared" ca="1" si="6"/>
        <v>1.30787037037037</v>
      </c>
      <c r="N12" s="11">
        <f t="shared" ca="1" si="0"/>
        <v>5.4084507042256318</v>
      </c>
      <c r="O12" s="3">
        <f t="shared" ca="1" si="7"/>
        <v>7.0422535211271242</v>
      </c>
      <c r="P12" s="90">
        <f t="shared" ca="1" si="8"/>
        <v>0.14999999999999994</v>
      </c>
      <c r="Q12" s="94">
        <f t="shared" ca="1" si="9"/>
        <v>1.0563380281690682</v>
      </c>
      <c r="R12" s="10">
        <v>5</v>
      </c>
      <c r="S12" s="3">
        <f t="shared" si="10"/>
        <v>7.4850299401197598</v>
      </c>
      <c r="T12" s="90">
        <f t="shared" si="11"/>
        <v>0.14999999999999991</v>
      </c>
      <c r="U12" s="94">
        <f t="shared" si="12"/>
        <v>1.1227544910179632</v>
      </c>
    </row>
    <row r="13" spans="1:21" x14ac:dyDescent="0.3">
      <c r="A13" s="101"/>
      <c r="B13" s="102"/>
      <c r="C13" s="99"/>
      <c r="D13" s="99"/>
      <c r="E13" s="103">
        <v>8.2000000000000003E-2</v>
      </c>
      <c r="F13" s="11">
        <f ca="1">IFERROR(
  INDEX(
    ML_FRETE!$B$2:$I$30,
    MATCH(D13, ML_FRETE!$J$2:$J$30, 1),
    MATCH(G13, {0,19,49,79,100,120,150,200}, 1)
  ),
0
)</f>
        <v>5.65</v>
      </c>
      <c r="G13" s="3">
        <f t="shared" ca="1" si="1"/>
        <v>9.4481605351170579</v>
      </c>
      <c r="H13" s="9">
        <f t="shared" ca="1" si="2"/>
        <v>0.15000000000000002</v>
      </c>
      <c r="I13" s="85">
        <f t="shared" ca="1" si="3"/>
        <v>1.4172240802675589</v>
      </c>
      <c r="J13" s="11">
        <f ca="1">IFERROR(
  INDEX(
    ML_FRETE!$B$2:$I$30,
    MATCH(D13, ML_FRETE!$J$2:$J$30, 1),
    MATCH(K13, {0,19,49,79,100,120,150,200}, 1)
  ),
5.65
)</f>
        <v>5.65</v>
      </c>
      <c r="K13" s="3">
        <f t="shared" ca="1" si="4"/>
        <v>8.7191358024691361</v>
      </c>
      <c r="L13" s="9">
        <f t="shared" ca="1" si="5"/>
        <v>0.14999999999999997</v>
      </c>
      <c r="M13" s="85">
        <f t="shared" ca="1" si="6"/>
        <v>1.30787037037037</v>
      </c>
      <c r="N13" s="11">
        <f t="shared" ca="1" si="0"/>
        <v>5.4084507042256318</v>
      </c>
      <c r="O13" s="3">
        <f t="shared" ca="1" si="7"/>
        <v>7.0422535211271242</v>
      </c>
      <c r="P13" s="90">
        <f t="shared" ca="1" si="8"/>
        <v>0.14999999999999994</v>
      </c>
      <c r="Q13" s="94">
        <f t="shared" ca="1" si="9"/>
        <v>1.0563380281690682</v>
      </c>
      <c r="R13" s="10">
        <v>5</v>
      </c>
      <c r="S13" s="3">
        <f t="shared" si="10"/>
        <v>7.4850299401197598</v>
      </c>
      <c r="T13" s="90">
        <f t="shared" si="11"/>
        <v>0.14999999999999991</v>
      </c>
      <c r="U13" s="94">
        <f t="shared" si="12"/>
        <v>1.1227544910179632</v>
      </c>
    </row>
    <row r="14" spans="1:21" x14ac:dyDescent="0.3">
      <c r="A14" s="101"/>
      <c r="B14" s="102"/>
      <c r="C14" s="99"/>
      <c r="D14" s="99"/>
      <c r="E14" s="103">
        <v>8.2000000000000003E-2</v>
      </c>
      <c r="F14" s="11">
        <f ca="1">IFERROR(
  INDEX(
    ML_FRETE!$B$2:$I$30,
    MATCH(D14, ML_FRETE!$J$2:$J$30, 1),
    MATCH(G14, {0,19,49,79,100,120,150,200}, 1)
  ),
0
)</f>
        <v>5.65</v>
      </c>
      <c r="G14" s="3">
        <f t="shared" ca="1" si="1"/>
        <v>9.4481605351170579</v>
      </c>
      <c r="H14" s="9">
        <f t="shared" ca="1" si="2"/>
        <v>0.15000000000000002</v>
      </c>
      <c r="I14" s="85">
        <f t="shared" ca="1" si="3"/>
        <v>1.4172240802675589</v>
      </c>
      <c r="J14" s="11">
        <f ca="1">IFERROR(
  INDEX(
    ML_FRETE!$B$2:$I$30,
    MATCH(D14, ML_FRETE!$J$2:$J$30, 1),
    MATCH(K14, {0,19,49,79,100,120,150,200}, 1)
  ),
5.65
)</f>
        <v>5.65</v>
      </c>
      <c r="K14" s="3">
        <f t="shared" ca="1" si="4"/>
        <v>8.7191358024691361</v>
      </c>
      <c r="L14" s="9">
        <f t="shared" ca="1" si="5"/>
        <v>0.14999999999999997</v>
      </c>
      <c r="M14" s="85">
        <f t="shared" ca="1" si="6"/>
        <v>1.30787037037037</v>
      </c>
      <c r="N14" s="11">
        <f t="shared" ca="1" si="0"/>
        <v>5.4084507042256318</v>
      </c>
      <c r="O14" s="3">
        <f t="shared" ca="1" si="7"/>
        <v>7.0422535211271242</v>
      </c>
      <c r="P14" s="90">
        <f t="shared" ca="1" si="8"/>
        <v>0.14999999999999994</v>
      </c>
      <c r="Q14" s="94">
        <f t="shared" ca="1" si="9"/>
        <v>1.0563380281690682</v>
      </c>
      <c r="R14" s="10">
        <v>5</v>
      </c>
      <c r="S14" s="3">
        <f t="shared" si="10"/>
        <v>7.4850299401197598</v>
      </c>
      <c r="T14" s="90">
        <f t="shared" si="11"/>
        <v>0.14999999999999991</v>
      </c>
      <c r="U14" s="94">
        <f t="shared" si="12"/>
        <v>1.1227544910179632</v>
      </c>
    </row>
    <row r="15" spans="1:21" x14ac:dyDescent="0.3">
      <c r="A15" s="101"/>
      <c r="B15" s="102"/>
      <c r="C15" s="99"/>
      <c r="D15" s="99"/>
      <c r="E15" s="103">
        <v>8.2000000000000003E-2</v>
      </c>
      <c r="F15" s="11">
        <f ca="1">IFERROR(
  INDEX(
    ML_FRETE!$B$2:$I$30,
    MATCH(D15, ML_FRETE!$J$2:$J$30, 1),
    MATCH(G15, {0,19,49,79,100,120,150,200}, 1)
  ),
0
)</f>
        <v>5.65</v>
      </c>
      <c r="G15" s="3">
        <f t="shared" ca="1" si="1"/>
        <v>9.4481605351170579</v>
      </c>
      <c r="H15" s="9">
        <f t="shared" ca="1" si="2"/>
        <v>0.15000000000000002</v>
      </c>
      <c r="I15" s="85">
        <f t="shared" ca="1" si="3"/>
        <v>1.4172240802675589</v>
      </c>
      <c r="J15" s="11">
        <f ca="1">IFERROR(
  INDEX(
    ML_FRETE!$B$2:$I$30,
    MATCH(D15, ML_FRETE!$J$2:$J$30, 1),
    MATCH(K15, {0,19,49,79,100,120,150,200}, 1)
  ),
5.65
)</f>
        <v>5.65</v>
      </c>
      <c r="K15" s="3">
        <f t="shared" ca="1" si="4"/>
        <v>8.7191358024691361</v>
      </c>
      <c r="L15" s="9">
        <f t="shared" ca="1" si="5"/>
        <v>0.14999999999999997</v>
      </c>
      <c r="M15" s="85">
        <f t="shared" ca="1" si="6"/>
        <v>1.30787037037037</v>
      </c>
      <c r="N15" s="11">
        <f t="shared" ca="1" si="0"/>
        <v>5.4084507042256318</v>
      </c>
      <c r="O15" s="3">
        <f t="shared" ca="1" si="7"/>
        <v>7.0422535211271242</v>
      </c>
      <c r="P15" s="90">
        <f t="shared" ca="1" si="8"/>
        <v>0.14999999999999994</v>
      </c>
      <c r="Q15" s="94">
        <f t="shared" ca="1" si="9"/>
        <v>1.0563380281690682</v>
      </c>
      <c r="R15" s="10">
        <v>5</v>
      </c>
      <c r="S15" s="3">
        <f t="shared" si="10"/>
        <v>7.4850299401197598</v>
      </c>
      <c r="T15" s="90">
        <f t="shared" si="11"/>
        <v>0.14999999999999991</v>
      </c>
      <c r="U15" s="94">
        <f t="shared" si="12"/>
        <v>1.1227544910179632</v>
      </c>
    </row>
    <row r="16" spans="1:21" x14ac:dyDescent="0.3">
      <c r="A16" s="101"/>
      <c r="B16" s="102"/>
      <c r="C16" s="99"/>
      <c r="D16" s="99"/>
      <c r="E16" s="103">
        <v>8.2000000000000003E-2</v>
      </c>
      <c r="F16" s="11">
        <f ca="1">IFERROR(
  INDEX(
    ML_FRETE!$B$2:$I$30,
    MATCH(D16, ML_FRETE!$J$2:$J$30, 1),
    MATCH(G16, {0,19,49,79,100,120,150,200}, 1)
  ),
0
)</f>
        <v>5.65</v>
      </c>
      <c r="G16" s="3">
        <f t="shared" ca="1" si="1"/>
        <v>9.4481605351170579</v>
      </c>
      <c r="H16" s="9">
        <f t="shared" ca="1" si="2"/>
        <v>0.15000000000000002</v>
      </c>
      <c r="I16" s="85">
        <f t="shared" ca="1" si="3"/>
        <v>1.4172240802675589</v>
      </c>
      <c r="J16" s="11">
        <f ca="1">IFERROR(
  INDEX(
    ML_FRETE!$B$2:$I$30,
    MATCH(D16, ML_FRETE!$J$2:$J$30, 1),
    MATCH(K16, {0,19,49,79,100,120,150,200}, 1)
  ),
5.65
)</f>
        <v>5.65</v>
      </c>
      <c r="K16" s="3">
        <f t="shared" ca="1" si="4"/>
        <v>8.7191358024691361</v>
      </c>
      <c r="L16" s="9">
        <f t="shared" ca="1" si="5"/>
        <v>0.14999999999999997</v>
      </c>
      <c r="M16" s="85">
        <f t="shared" ca="1" si="6"/>
        <v>1.30787037037037</v>
      </c>
      <c r="N16" s="11">
        <f t="shared" ca="1" si="0"/>
        <v>5.4084507042256318</v>
      </c>
      <c r="O16" s="3">
        <f t="shared" ca="1" si="7"/>
        <v>7.0422535211271242</v>
      </c>
      <c r="P16" s="90">
        <f t="shared" ca="1" si="8"/>
        <v>0.14999999999999994</v>
      </c>
      <c r="Q16" s="94">
        <f t="shared" ca="1" si="9"/>
        <v>1.0563380281690682</v>
      </c>
      <c r="R16" s="10">
        <v>5</v>
      </c>
      <c r="S16" s="3">
        <f t="shared" si="10"/>
        <v>7.4850299401197598</v>
      </c>
      <c r="T16" s="90">
        <f t="shared" si="11"/>
        <v>0.14999999999999991</v>
      </c>
      <c r="U16" s="94">
        <f t="shared" si="12"/>
        <v>1.1227544910179632</v>
      </c>
    </row>
    <row r="17" spans="1:21" x14ac:dyDescent="0.3">
      <c r="A17" s="101"/>
      <c r="B17" s="102"/>
      <c r="C17" s="99"/>
      <c r="D17" s="99"/>
      <c r="E17" s="103">
        <v>8.2000000000000003E-2</v>
      </c>
      <c r="F17" s="11">
        <f ca="1">IFERROR(
  INDEX(
    ML_FRETE!$B$2:$I$30,
    MATCH(D17, ML_FRETE!$J$2:$J$30, 1),
    MATCH(G17, {0,19,49,79,100,120,150,200}, 1)
  ),
0
)</f>
        <v>5.65</v>
      </c>
      <c r="G17" s="3">
        <f t="shared" ca="1" si="1"/>
        <v>9.4481605351170579</v>
      </c>
      <c r="H17" s="9">
        <f t="shared" ca="1" si="2"/>
        <v>0.15000000000000002</v>
      </c>
      <c r="I17" s="85">
        <f t="shared" ca="1" si="3"/>
        <v>1.4172240802675589</v>
      </c>
      <c r="J17" s="11">
        <f ca="1">IFERROR(
  INDEX(
    ML_FRETE!$B$2:$I$30,
    MATCH(D17, ML_FRETE!$J$2:$J$30, 1),
    MATCH(K17, {0,19,49,79,100,120,150,200}, 1)
  ),
5.65
)</f>
        <v>5.65</v>
      </c>
      <c r="K17" s="3">
        <f t="shared" ca="1" si="4"/>
        <v>8.7191358024691361</v>
      </c>
      <c r="L17" s="9">
        <f t="shared" ca="1" si="5"/>
        <v>0.14999999999999997</v>
      </c>
      <c r="M17" s="85">
        <f t="shared" ca="1" si="6"/>
        <v>1.30787037037037</v>
      </c>
      <c r="N17" s="11">
        <f t="shared" ca="1" si="0"/>
        <v>5.4084507042256318</v>
      </c>
      <c r="O17" s="3">
        <f t="shared" ca="1" si="7"/>
        <v>7.0422535211271242</v>
      </c>
      <c r="P17" s="90">
        <f t="shared" ca="1" si="8"/>
        <v>0.14999999999999994</v>
      </c>
      <c r="Q17" s="94">
        <f t="shared" ca="1" si="9"/>
        <v>1.0563380281690682</v>
      </c>
      <c r="R17" s="10">
        <v>5</v>
      </c>
      <c r="S17" s="3">
        <f t="shared" si="10"/>
        <v>7.4850299401197598</v>
      </c>
      <c r="T17" s="90">
        <f t="shared" si="11"/>
        <v>0.14999999999999991</v>
      </c>
      <c r="U17" s="94">
        <f t="shared" si="12"/>
        <v>1.1227544910179632</v>
      </c>
    </row>
    <row r="18" spans="1:21" x14ac:dyDescent="0.3">
      <c r="A18" s="101"/>
      <c r="B18" s="102"/>
      <c r="C18" s="99"/>
      <c r="D18" s="99"/>
      <c r="E18" s="103">
        <v>8.2000000000000003E-2</v>
      </c>
      <c r="F18" s="11">
        <f ca="1">IFERROR(
  INDEX(
    ML_FRETE!$B$2:$I$30,
    MATCH(D18, ML_FRETE!$J$2:$J$30, 1),
    MATCH(G18, {0,19,49,79,100,120,150,200}, 1)
  ),
0
)</f>
        <v>5.65</v>
      </c>
      <c r="G18" s="3">
        <f t="shared" ca="1" si="1"/>
        <v>9.4481605351170579</v>
      </c>
      <c r="H18" s="9">
        <f t="shared" ca="1" si="2"/>
        <v>0.15000000000000002</v>
      </c>
      <c r="I18" s="85">
        <f t="shared" ca="1" si="3"/>
        <v>1.4172240802675589</v>
      </c>
      <c r="J18" s="11">
        <f ca="1">IFERROR(
  INDEX(
    ML_FRETE!$B$2:$I$30,
    MATCH(D18, ML_FRETE!$J$2:$J$30, 1),
    MATCH(K18, {0,19,49,79,100,120,150,200}, 1)
  ),
5.65
)</f>
        <v>5.65</v>
      </c>
      <c r="K18" s="3">
        <f t="shared" ca="1" si="4"/>
        <v>8.7191358024691361</v>
      </c>
      <c r="L18" s="9">
        <f t="shared" ca="1" si="5"/>
        <v>0.14999999999999997</v>
      </c>
      <c r="M18" s="85">
        <f t="shared" ca="1" si="6"/>
        <v>1.30787037037037</v>
      </c>
      <c r="N18" s="11">
        <f t="shared" ca="1" si="0"/>
        <v>5.4084507042256318</v>
      </c>
      <c r="O18" s="3">
        <f t="shared" ca="1" si="7"/>
        <v>7.0422535211271242</v>
      </c>
      <c r="P18" s="90">
        <f t="shared" ca="1" si="8"/>
        <v>0.14999999999999994</v>
      </c>
      <c r="Q18" s="94">
        <f t="shared" ca="1" si="9"/>
        <v>1.0563380281690682</v>
      </c>
      <c r="R18" s="10">
        <v>5</v>
      </c>
      <c r="S18" s="3">
        <f t="shared" si="10"/>
        <v>7.4850299401197598</v>
      </c>
      <c r="T18" s="90">
        <f t="shared" si="11"/>
        <v>0.14999999999999991</v>
      </c>
      <c r="U18" s="94">
        <f t="shared" si="12"/>
        <v>1.1227544910179632</v>
      </c>
    </row>
    <row r="19" spans="1:21" x14ac:dyDescent="0.3">
      <c r="A19" s="101"/>
      <c r="B19" s="102"/>
      <c r="C19" s="99"/>
      <c r="D19" s="99"/>
      <c r="E19" s="103">
        <v>8.2000000000000003E-2</v>
      </c>
      <c r="F19" s="11">
        <f ca="1">IFERROR(
  INDEX(
    ML_FRETE!$B$2:$I$30,
    MATCH(D19, ML_FRETE!$J$2:$J$30, 1),
    MATCH(G19, {0,19,49,79,100,120,150,200}, 1)
  ),
0
)</f>
        <v>5.65</v>
      </c>
      <c r="G19" s="3">
        <f t="shared" ca="1" si="1"/>
        <v>9.4481605351170579</v>
      </c>
      <c r="H19" s="9">
        <f t="shared" ca="1" si="2"/>
        <v>0.15000000000000002</v>
      </c>
      <c r="I19" s="85">
        <f t="shared" ca="1" si="3"/>
        <v>1.4172240802675589</v>
      </c>
      <c r="J19" s="11">
        <f ca="1">IFERROR(
  INDEX(
    ML_FRETE!$B$2:$I$30,
    MATCH(D19, ML_FRETE!$J$2:$J$30, 1),
    MATCH(K19, {0,19,49,79,100,120,150,200}, 1)
  ),
5.65
)</f>
        <v>5.65</v>
      </c>
      <c r="K19" s="3">
        <f t="shared" ca="1" si="4"/>
        <v>8.7191358024691361</v>
      </c>
      <c r="L19" s="9">
        <f t="shared" ca="1" si="5"/>
        <v>0.14999999999999997</v>
      </c>
      <c r="M19" s="85">
        <f t="shared" ca="1" si="6"/>
        <v>1.30787037037037</v>
      </c>
      <c r="N19" s="11">
        <f t="shared" ca="1" si="0"/>
        <v>5.4084507042256318</v>
      </c>
      <c r="O19" s="3">
        <f t="shared" ca="1" si="7"/>
        <v>7.0422535211271242</v>
      </c>
      <c r="P19" s="90">
        <f t="shared" ca="1" si="8"/>
        <v>0.14999999999999994</v>
      </c>
      <c r="Q19" s="94">
        <f t="shared" ca="1" si="9"/>
        <v>1.0563380281690682</v>
      </c>
      <c r="R19" s="10">
        <v>5</v>
      </c>
      <c r="S19" s="3">
        <f t="shared" si="10"/>
        <v>7.4850299401197598</v>
      </c>
      <c r="T19" s="90">
        <f t="shared" si="11"/>
        <v>0.14999999999999991</v>
      </c>
      <c r="U19" s="94">
        <f t="shared" si="12"/>
        <v>1.1227544910179632</v>
      </c>
    </row>
    <row r="20" spans="1:21" x14ac:dyDescent="0.3">
      <c r="A20" s="101"/>
      <c r="B20" s="102"/>
      <c r="C20" s="99"/>
      <c r="D20" s="99"/>
      <c r="E20" s="103">
        <v>8.2000000000000003E-2</v>
      </c>
      <c r="F20" s="11">
        <f ca="1">IFERROR(
  INDEX(
    ML_FRETE!$B$2:$I$30,
    MATCH(D20, ML_FRETE!$J$2:$J$30, 1),
    MATCH(G20, {0,19,49,79,100,120,150,200}, 1)
  ),
0
)</f>
        <v>5.65</v>
      </c>
      <c r="G20" s="3">
        <f t="shared" ca="1" si="1"/>
        <v>9.4481605351170579</v>
      </c>
      <c r="H20" s="9">
        <f t="shared" ca="1" si="2"/>
        <v>0.15000000000000002</v>
      </c>
      <c r="I20" s="85">
        <f t="shared" ca="1" si="3"/>
        <v>1.4172240802675589</v>
      </c>
      <c r="J20" s="11">
        <f ca="1">IFERROR(
  INDEX(
    ML_FRETE!$B$2:$I$30,
    MATCH(D20, ML_FRETE!$J$2:$J$30, 1),
    MATCH(K20, {0,19,49,79,100,120,150,200}, 1)
  ),
5.65
)</f>
        <v>5.65</v>
      </c>
      <c r="K20" s="3">
        <f t="shared" ca="1" si="4"/>
        <v>8.7191358024691361</v>
      </c>
      <c r="L20" s="9">
        <f t="shared" ca="1" si="5"/>
        <v>0.14999999999999997</v>
      </c>
      <c r="M20" s="85">
        <f t="shared" ca="1" si="6"/>
        <v>1.30787037037037</v>
      </c>
      <c r="N20" s="11">
        <f t="shared" ca="1" si="0"/>
        <v>5.4084507042256318</v>
      </c>
      <c r="O20" s="3">
        <f t="shared" ca="1" si="7"/>
        <v>7.0422535211271242</v>
      </c>
      <c r="P20" s="90">
        <f t="shared" ca="1" si="8"/>
        <v>0.14999999999999994</v>
      </c>
      <c r="Q20" s="94">
        <f t="shared" ca="1" si="9"/>
        <v>1.0563380281690682</v>
      </c>
      <c r="R20" s="10">
        <v>5</v>
      </c>
      <c r="S20" s="3">
        <f t="shared" si="10"/>
        <v>7.4850299401197598</v>
      </c>
      <c r="T20" s="90">
        <f t="shared" si="11"/>
        <v>0.14999999999999991</v>
      </c>
      <c r="U20" s="94">
        <f t="shared" si="12"/>
        <v>1.1227544910179632</v>
      </c>
    </row>
    <row r="21" spans="1:21" x14ac:dyDescent="0.3">
      <c r="A21" s="101"/>
      <c r="B21" s="102"/>
      <c r="C21" s="99"/>
      <c r="D21" s="99"/>
      <c r="E21" s="103">
        <v>8.2000000000000003E-2</v>
      </c>
      <c r="F21" s="11">
        <f ca="1">IFERROR(
  INDEX(
    ML_FRETE!$B$2:$I$30,
    MATCH(D21, ML_FRETE!$J$2:$J$30, 1),
    MATCH(G21, {0,19,49,79,100,120,150,200}, 1)
  ),
0
)</f>
        <v>5.65</v>
      </c>
      <c r="G21" s="3">
        <f t="shared" ca="1" si="1"/>
        <v>9.4481605351170579</v>
      </c>
      <c r="H21" s="9">
        <f t="shared" ca="1" si="2"/>
        <v>0.15000000000000002</v>
      </c>
      <c r="I21" s="85">
        <f t="shared" ca="1" si="3"/>
        <v>1.4172240802675589</v>
      </c>
      <c r="J21" s="11">
        <f ca="1">IFERROR(
  INDEX(
    ML_FRETE!$B$2:$I$30,
    MATCH(D21, ML_FRETE!$J$2:$J$30, 1),
    MATCH(K21, {0,19,49,79,100,120,150,200}, 1)
  ),
5.65
)</f>
        <v>5.65</v>
      </c>
      <c r="K21" s="3">
        <f t="shared" ca="1" si="4"/>
        <v>8.7191358024691361</v>
      </c>
      <c r="L21" s="9">
        <f t="shared" ca="1" si="5"/>
        <v>0.14999999999999997</v>
      </c>
      <c r="M21" s="85">
        <f t="shared" ca="1" si="6"/>
        <v>1.30787037037037</v>
      </c>
      <c r="N21" s="11">
        <f t="shared" ca="1" si="0"/>
        <v>5.4084507042256318</v>
      </c>
      <c r="O21" s="3">
        <f t="shared" ca="1" si="7"/>
        <v>7.0422535211271242</v>
      </c>
      <c r="P21" s="90">
        <f t="shared" ca="1" si="8"/>
        <v>0.14999999999999994</v>
      </c>
      <c r="Q21" s="94">
        <f t="shared" ca="1" si="9"/>
        <v>1.0563380281690682</v>
      </c>
      <c r="R21" s="10">
        <v>5</v>
      </c>
      <c r="S21" s="3">
        <f t="shared" si="10"/>
        <v>7.4850299401197598</v>
      </c>
      <c r="T21" s="90">
        <f t="shared" si="11"/>
        <v>0.14999999999999991</v>
      </c>
      <c r="U21" s="94">
        <f t="shared" si="12"/>
        <v>1.1227544910179632</v>
      </c>
    </row>
    <row r="22" spans="1:21" x14ac:dyDescent="0.3">
      <c r="A22" s="101"/>
      <c r="B22" s="102"/>
      <c r="C22" s="99"/>
      <c r="D22" s="99"/>
      <c r="E22" s="103">
        <v>8.2000000000000003E-2</v>
      </c>
      <c r="F22" s="11">
        <f ca="1">IFERROR(
  INDEX(
    ML_FRETE!$B$2:$I$30,
    MATCH(D22, ML_FRETE!$J$2:$J$30, 1),
    MATCH(G22, {0,19,49,79,100,120,150,200}, 1)
  ),
0
)</f>
        <v>5.65</v>
      </c>
      <c r="G22" s="3">
        <f t="shared" ca="1" si="1"/>
        <v>9.4481605351170579</v>
      </c>
      <c r="H22" s="9">
        <f t="shared" ca="1" si="2"/>
        <v>0.15000000000000002</v>
      </c>
      <c r="I22" s="85">
        <f t="shared" ca="1" si="3"/>
        <v>1.4172240802675589</v>
      </c>
      <c r="J22" s="11">
        <f ca="1">IFERROR(
  INDEX(
    ML_FRETE!$B$2:$I$30,
    MATCH(D22, ML_FRETE!$J$2:$J$30, 1),
    MATCH(K22, {0,19,49,79,100,120,150,200}, 1)
  ),
5.65
)</f>
        <v>5.65</v>
      </c>
      <c r="K22" s="3">
        <f t="shared" ca="1" si="4"/>
        <v>8.7191358024691361</v>
      </c>
      <c r="L22" s="9">
        <f t="shared" ca="1" si="5"/>
        <v>0.14999999999999997</v>
      </c>
      <c r="M22" s="85">
        <f t="shared" ca="1" si="6"/>
        <v>1.30787037037037</v>
      </c>
      <c r="N22" s="11">
        <f t="shared" ca="1" si="0"/>
        <v>5.4084507042256318</v>
      </c>
      <c r="O22" s="3">
        <f t="shared" ca="1" si="7"/>
        <v>7.0422535211271242</v>
      </c>
      <c r="P22" s="90">
        <f t="shared" ca="1" si="8"/>
        <v>0.14999999999999994</v>
      </c>
      <c r="Q22" s="94">
        <f t="shared" ca="1" si="9"/>
        <v>1.0563380281690682</v>
      </c>
      <c r="R22" s="10">
        <v>5</v>
      </c>
      <c r="S22" s="3">
        <f t="shared" si="10"/>
        <v>7.4850299401197598</v>
      </c>
      <c r="T22" s="90">
        <f t="shared" si="11"/>
        <v>0.14999999999999991</v>
      </c>
      <c r="U22" s="94">
        <f t="shared" si="12"/>
        <v>1.1227544910179632</v>
      </c>
    </row>
    <row r="23" spans="1:21" x14ac:dyDescent="0.3">
      <c r="A23" s="101"/>
      <c r="B23" s="102"/>
      <c r="C23" s="99"/>
      <c r="D23" s="99"/>
      <c r="E23" s="103">
        <v>8.2000000000000003E-2</v>
      </c>
      <c r="F23" s="11">
        <f ca="1">IFERROR(
  INDEX(
    ML_FRETE!$B$2:$I$30,
    MATCH(D23, ML_FRETE!$J$2:$J$30, 1),
    MATCH(G23, {0,19,49,79,100,120,150,200}, 1)
  ),
0
)</f>
        <v>5.65</v>
      </c>
      <c r="G23" s="3">
        <f t="shared" ca="1" si="1"/>
        <v>9.4481605351170579</v>
      </c>
      <c r="H23" s="9">
        <f t="shared" ca="1" si="2"/>
        <v>0.15000000000000002</v>
      </c>
      <c r="I23" s="85">
        <f t="shared" ca="1" si="3"/>
        <v>1.4172240802675589</v>
      </c>
      <c r="J23" s="11">
        <f ca="1">IFERROR(
  INDEX(
    ML_FRETE!$B$2:$I$30,
    MATCH(D23, ML_FRETE!$J$2:$J$30, 1),
    MATCH(K23, {0,19,49,79,100,120,150,200}, 1)
  ),
5.65
)</f>
        <v>5.65</v>
      </c>
      <c r="K23" s="3">
        <f t="shared" ca="1" si="4"/>
        <v>8.7191358024691361</v>
      </c>
      <c r="L23" s="9">
        <f t="shared" ca="1" si="5"/>
        <v>0.14999999999999997</v>
      </c>
      <c r="M23" s="85">
        <f t="shared" ca="1" si="6"/>
        <v>1.30787037037037</v>
      </c>
      <c r="N23" s="11">
        <f t="shared" ca="1" si="0"/>
        <v>5.4084507042256318</v>
      </c>
      <c r="O23" s="3">
        <f t="shared" ca="1" si="7"/>
        <v>7.0422535211271242</v>
      </c>
      <c r="P23" s="90">
        <f t="shared" ca="1" si="8"/>
        <v>0.14999999999999994</v>
      </c>
      <c r="Q23" s="94">
        <f t="shared" ca="1" si="9"/>
        <v>1.0563380281690682</v>
      </c>
      <c r="R23" s="10">
        <v>5</v>
      </c>
      <c r="S23" s="3">
        <f t="shared" si="10"/>
        <v>7.4850299401197598</v>
      </c>
      <c r="T23" s="90">
        <f t="shared" si="11"/>
        <v>0.14999999999999991</v>
      </c>
      <c r="U23" s="94">
        <f t="shared" si="12"/>
        <v>1.1227544910179632</v>
      </c>
    </row>
    <row r="24" spans="1:21" x14ac:dyDescent="0.3">
      <c r="A24" s="101"/>
      <c r="B24" s="102"/>
      <c r="C24" s="99"/>
      <c r="D24" s="99"/>
      <c r="E24" s="103">
        <v>8.2000000000000003E-2</v>
      </c>
      <c r="F24" s="11">
        <f ca="1">IFERROR(
  INDEX(
    ML_FRETE!$B$2:$I$30,
    MATCH(D24, ML_FRETE!$J$2:$J$30, 1),
    MATCH(G24, {0,19,49,79,100,120,150,200}, 1)
  ),
0
)</f>
        <v>5.65</v>
      </c>
      <c r="G24" s="3">
        <f t="shared" ca="1" si="1"/>
        <v>9.4481605351170579</v>
      </c>
      <c r="H24" s="9">
        <f t="shared" ca="1" si="2"/>
        <v>0.15000000000000002</v>
      </c>
      <c r="I24" s="85">
        <f t="shared" ca="1" si="3"/>
        <v>1.4172240802675589</v>
      </c>
      <c r="J24" s="11">
        <f ca="1">IFERROR(
  INDEX(
    ML_FRETE!$B$2:$I$30,
    MATCH(D24, ML_FRETE!$J$2:$J$30, 1),
    MATCH(K24, {0,19,49,79,100,120,150,200}, 1)
  ),
5.65
)</f>
        <v>5.65</v>
      </c>
      <c r="K24" s="3">
        <f t="shared" ca="1" si="4"/>
        <v>8.7191358024691361</v>
      </c>
      <c r="L24" s="9">
        <f t="shared" ca="1" si="5"/>
        <v>0.14999999999999997</v>
      </c>
      <c r="M24" s="85">
        <f t="shared" ca="1" si="6"/>
        <v>1.30787037037037</v>
      </c>
      <c r="N24" s="11">
        <f t="shared" ca="1" si="0"/>
        <v>5.4084507042256318</v>
      </c>
      <c r="O24" s="3">
        <f t="shared" ca="1" si="7"/>
        <v>7.0422535211271242</v>
      </c>
      <c r="P24" s="90">
        <f t="shared" ca="1" si="8"/>
        <v>0.14999999999999994</v>
      </c>
      <c r="Q24" s="94">
        <f t="shared" ca="1" si="9"/>
        <v>1.0563380281690682</v>
      </c>
      <c r="R24" s="10">
        <v>5</v>
      </c>
      <c r="S24" s="3">
        <f t="shared" si="10"/>
        <v>7.4850299401197598</v>
      </c>
      <c r="T24" s="90">
        <f t="shared" si="11"/>
        <v>0.14999999999999991</v>
      </c>
      <c r="U24" s="94">
        <f t="shared" si="12"/>
        <v>1.1227544910179632</v>
      </c>
    </row>
    <row r="25" spans="1:21" x14ac:dyDescent="0.3">
      <c r="A25" s="101"/>
      <c r="B25" s="102"/>
      <c r="C25" s="99"/>
      <c r="D25" s="99"/>
      <c r="E25" s="103">
        <v>8.2000000000000003E-2</v>
      </c>
      <c r="F25" s="11">
        <f ca="1">IFERROR(
  INDEX(
    ML_FRETE!$B$2:$I$30,
    MATCH(D25, ML_FRETE!$J$2:$J$30, 1),
    MATCH(G25, {0,19,49,79,100,120,150,200}, 1)
  ),
0
)</f>
        <v>5.65</v>
      </c>
      <c r="G25" s="3">
        <f t="shared" ca="1" si="1"/>
        <v>9.4481605351170579</v>
      </c>
      <c r="H25" s="9">
        <f t="shared" ca="1" si="2"/>
        <v>0.15000000000000002</v>
      </c>
      <c r="I25" s="85">
        <f t="shared" ca="1" si="3"/>
        <v>1.4172240802675589</v>
      </c>
      <c r="J25" s="11">
        <f ca="1">IFERROR(
  INDEX(
    ML_FRETE!$B$2:$I$30,
    MATCH(D25, ML_FRETE!$J$2:$J$30, 1),
    MATCH(K25, {0,19,49,79,100,120,150,200}, 1)
  ),
5.65
)</f>
        <v>5.65</v>
      </c>
      <c r="K25" s="3">
        <f t="shared" ca="1" si="4"/>
        <v>8.7191358024691361</v>
      </c>
      <c r="L25" s="9">
        <f t="shared" ca="1" si="5"/>
        <v>0.14999999999999997</v>
      </c>
      <c r="M25" s="85">
        <f t="shared" ca="1" si="6"/>
        <v>1.30787037037037</v>
      </c>
      <c r="N25" s="11">
        <f t="shared" ca="1" si="0"/>
        <v>5.4084507042256318</v>
      </c>
      <c r="O25" s="3">
        <f t="shared" ca="1" si="7"/>
        <v>7.0422535211271242</v>
      </c>
      <c r="P25" s="90">
        <f t="shared" ca="1" si="8"/>
        <v>0.14999999999999994</v>
      </c>
      <c r="Q25" s="94">
        <f t="shared" ca="1" si="9"/>
        <v>1.0563380281690682</v>
      </c>
      <c r="R25" s="10">
        <v>5</v>
      </c>
      <c r="S25" s="3">
        <f t="shared" si="10"/>
        <v>7.4850299401197598</v>
      </c>
      <c r="T25" s="90">
        <f t="shared" si="11"/>
        <v>0.14999999999999991</v>
      </c>
      <c r="U25" s="94">
        <f t="shared" si="12"/>
        <v>1.1227544910179632</v>
      </c>
    </row>
    <row r="26" spans="1:21" x14ac:dyDescent="0.3">
      <c r="A26" s="101"/>
      <c r="B26" s="102"/>
      <c r="C26" s="99"/>
      <c r="D26" s="99"/>
      <c r="E26" s="103">
        <v>8.2000000000000003E-2</v>
      </c>
      <c r="F26" s="11">
        <f ca="1">IFERROR(
  INDEX(
    ML_FRETE!$B$2:$I$30,
    MATCH(D26, ML_FRETE!$J$2:$J$30, 1),
    MATCH(G26, {0,19,49,79,100,120,150,200}, 1)
  ),
0
)</f>
        <v>5.65</v>
      </c>
      <c r="G26" s="3">
        <f t="shared" ca="1" si="1"/>
        <v>9.4481605351170579</v>
      </c>
      <c r="H26" s="9">
        <f t="shared" ca="1" si="2"/>
        <v>0.15000000000000002</v>
      </c>
      <c r="I26" s="85">
        <f t="shared" ca="1" si="3"/>
        <v>1.4172240802675589</v>
      </c>
      <c r="J26" s="11">
        <f ca="1">IFERROR(
  INDEX(
    ML_FRETE!$B$2:$I$30,
    MATCH(D26, ML_FRETE!$J$2:$J$30, 1),
    MATCH(K26, {0,19,49,79,100,120,150,200}, 1)
  ),
5.65
)</f>
        <v>5.65</v>
      </c>
      <c r="K26" s="3">
        <f t="shared" ca="1" si="4"/>
        <v>8.7191358024691361</v>
      </c>
      <c r="L26" s="9">
        <f t="shared" ca="1" si="5"/>
        <v>0.14999999999999997</v>
      </c>
      <c r="M26" s="85">
        <f t="shared" ca="1" si="6"/>
        <v>1.30787037037037</v>
      </c>
      <c r="N26" s="11">
        <f t="shared" ca="1" si="0"/>
        <v>5.4084507042256318</v>
      </c>
      <c r="O26" s="3">
        <f t="shared" ca="1" si="7"/>
        <v>7.0422535211271242</v>
      </c>
      <c r="P26" s="90">
        <f t="shared" ca="1" si="8"/>
        <v>0.14999999999999994</v>
      </c>
      <c r="Q26" s="94">
        <f t="shared" ca="1" si="9"/>
        <v>1.0563380281690682</v>
      </c>
      <c r="R26" s="10">
        <v>5</v>
      </c>
      <c r="S26" s="3">
        <f t="shared" si="10"/>
        <v>7.4850299401197598</v>
      </c>
      <c r="T26" s="90">
        <f t="shared" si="11"/>
        <v>0.14999999999999991</v>
      </c>
      <c r="U26" s="94">
        <f t="shared" si="12"/>
        <v>1.1227544910179632</v>
      </c>
    </row>
    <row r="27" spans="1:21" x14ac:dyDescent="0.3">
      <c r="A27" s="101"/>
      <c r="B27" s="102"/>
      <c r="C27" s="99"/>
      <c r="D27" s="99"/>
      <c r="E27" s="103">
        <v>8.2000000000000003E-2</v>
      </c>
      <c r="F27" s="11">
        <f ca="1">IFERROR(
  INDEX(
    ML_FRETE!$B$2:$I$30,
    MATCH(D27, ML_FRETE!$J$2:$J$30, 1),
    MATCH(G27, {0,19,49,79,100,120,150,200}, 1)
  ),
0
)</f>
        <v>5.65</v>
      </c>
      <c r="G27" s="3">
        <f t="shared" ca="1" si="1"/>
        <v>9.4481605351170579</v>
      </c>
      <c r="H27" s="9">
        <f t="shared" ca="1" si="2"/>
        <v>0.15000000000000002</v>
      </c>
      <c r="I27" s="85">
        <f t="shared" ca="1" si="3"/>
        <v>1.4172240802675589</v>
      </c>
      <c r="J27" s="11">
        <f ca="1">IFERROR(
  INDEX(
    ML_FRETE!$B$2:$I$30,
    MATCH(D27, ML_FRETE!$J$2:$J$30, 1),
    MATCH(K27, {0,19,49,79,100,120,150,200}, 1)
  ),
5.65
)</f>
        <v>5.65</v>
      </c>
      <c r="K27" s="3">
        <f t="shared" ca="1" si="4"/>
        <v>8.7191358024691361</v>
      </c>
      <c r="L27" s="9">
        <f t="shared" ca="1" si="5"/>
        <v>0.14999999999999997</v>
      </c>
      <c r="M27" s="85">
        <f t="shared" ca="1" si="6"/>
        <v>1.30787037037037</v>
      </c>
      <c r="N27" s="11">
        <f t="shared" ca="1" si="0"/>
        <v>5.4084507042256318</v>
      </c>
      <c r="O27" s="3">
        <f t="shared" ca="1" si="7"/>
        <v>7.0422535211271242</v>
      </c>
      <c r="P27" s="90">
        <f t="shared" ca="1" si="8"/>
        <v>0.14999999999999994</v>
      </c>
      <c r="Q27" s="94">
        <f t="shared" ca="1" si="9"/>
        <v>1.0563380281690682</v>
      </c>
      <c r="R27" s="10">
        <v>5</v>
      </c>
      <c r="S27" s="3">
        <f t="shared" si="10"/>
        <v>7.4850299401197598</v>
      </c>
      <c r="T27" s="90">
        <f t="shared" si="11"/>
        <v>0.14999999999999991</v>
      </c>
      <c r="U27" s="94">
        <f t="shared" si="12"/>
        <v>1.1227544910179632</v>
      </c>
    </row>
    <row r="28" spans="1:21" x14ac:dyDescent="0.3">
      <c r="A28" s="101"/>
      <c r="B28" s="102"/>
      <c r="C28" s="99"/>
      <c r="D28" s="99"/>
      <c r="E28" s="103">
        <v>8.2000000000000003E-2</v>
      </c>
      <c r="F28" s="11">
        <f ca="1">IFERROR(
  INDEX(
    ML_FRETE!$B$2:$I$30,
    MATCH(D28, ML_FRETE!$J$2:$J$30, 1),
    MATCH(G28, {0,19,49,79,100,120,150,200}, 1)
  ),
0
)</f>
        <v>5.65</v>
      </c>
      <c r="G28" s="3">
        <f t="shared" ca="1" si="1"/>
        <v>9.4481605351170579</v>
      </c>
      <c r="H28" s="9">
        <f t="shared" ca="1" si="2"/>
        <v>0.15000000000000002</v>
      </c>
      <c r="I28" s="85">
        <f t="shared" ca="1" si="3"/>
        <v>1.4172240802675589</v>
      </c>
      <c r="J28" s="11">
        <f ca="1">IFERROR(
  INDEX(
    ML_FRETE!$B$2:$I$30,
    MATCH(D28, ML_FRETE!$J$2:$J$30, 1),
    MATCH(K28, {0,19,49,79,100,120,150,200}, 1)
  ),
5.65
)</f>
        <v>5.65</v>
      </c>
      <c r="K28" s="3">
        <f t="shared" ca="1" si="4"/>
        <v>8.7191358024691361</v>
      </c>
      <c r="L28" s="9">
        <f t="shared" ca="1" si="5"/>
        <v>0.14999999999999997</v>
      </c>
      <c r="M28" s="85">
        <f t="shared" ca="1" si="6"/>
        <v>1.30787037037037</v>
      </c>
      <c r="N28" s="11">
        <f t="shared" ca="1" si="0"/>
        <v>5.4084507042256318</v>
      </c>
      <c r="O28" s="3">
        <f t="shared" ca="1" si="7"/>
        <v>7.0422535211271242</v>
      </c>
      <c r="P28" s="90">
        <f t="shared" ca="1" si="8"/>
        <v>0.14999999999999994</v>
      </c>
      <c r="Q28" s="94">
        <f t="shared" ca="1" si="9"/>
        <v>1.0563380281690682</v>
      </c>
      <c r="R28" s="10">
        <v>5</v>
      </c>
      <c r="S28" s="3">
        <f t="shared" si="10"/>
        <v>7.4850299401197598</v>
      </c>
      <c r="T28" s="90">
        <f t="shared" si="11"/>
        <v>0.14999999999999991</v>
      </c>
      <c r="U28" s="94">
        <f t="shared" si="12"/>
        <v>1.1227544910179632</v>
      </c>
    </row>
    <row r="29" spans="1:21" x14ac:dyDescent="0.3">
      <c r="A29" s="101"/>
      <c r="B29" s="102"/>
      <c r="C29" s="99"/>
      <c r="D29" s="99"/>
      <c r="E29" s="103">
        <v>8.2000000000000003E-2</v>
      </c>
      <c r="F29" s="11">
        <f ca="1">IFERROR(
  INDEX(
    ML_FRETE!$B$2:$I$30,
    MATCH(D29, ML_FRETE!$J$2:$J$30, 1),
    MATCH(G29, {0,19,49,79,100,120,150,200}, 1)
  ),
0
)</f>
        <v>5.65</v>
      </c>
      <c r="G29" s="3">
        <f t="shared" ca="1" si="1"/>
        <v>9.4481605351170579</v>
      </c>
      <c r="H29" s="9">
        <f t="shared" ca="1" si="2"/>
        <v>0.15000000000000002</v>
      </c>
      <c r="I29" s="85">
        <f t="shared" ca="1" si="3"/>
        <v>1.4172240802675589</v>
      </c>
      <c r="J29" s="11">
        <f ca="1">IFERROR(
  INDEX(
    ML_FRETE!$B$2:$I$30,
    MATCH(D29, ML_FRETE!$J$2:$J$30, 1),
    MATCH(K29, {0,19,49,79,100,120,150,200}, 1)
  ),
5.65
)</f>
        <v>5.65</v>
      </c>
      <c r="K29" s="3">
        <f t="shared" ca="1" si="4"/>
        <v>8.7191358024691361</v>
      </c>
      <c r="L29" s="9">
        <f t="shared" ca="1" si="5"/>
        <v>0.14999999999999997</v>
      </c>
      <c r="M29" s="85">
        <f t="shared" ca="1" si="6"/>
        <v>1.30787037037037</v>
      </c>
      <c r="N29" s="11">
        <f t="shared" ca="1" si="0"/>
        <v>5.4084507042256318</v>
      </c>
      <c r="O29" s="3">
        <f t="shared" ca="1" si="7"/>
        <v>7.0422535211271242</v>
      </c>
      <c r="P29" s="90">
        <f t="shared" ca="1" si="8"/>
        <v>0.14999999999999994</v>
      </c>
      <c r="Q29" s="94">
        <f t="shared" ca="1" si="9"/>
        <v>1.0563380281690682</v>
      </c>
      <c r="R29" s="10">
        <v>5</v>
      </c>
      <c r="S29" s="3">
        <f t="shared" si="10"/>
        <v>7.4850299401197598</v>
      </c>
      <c r="T29" s="90">
        <f t="shared" si="11"/>
        <v>0.14999999999999991</v>
      </c>
      <c r="U29" s="94">
        <f t="shared" si="12"/>
        <v>1.1227544910179632</v>
      </c>
    </row>
    <row r="30" spans="1:21" x14ac:dyDescent="0.3">
      <c r="A30" s="101"/>
      <c r="B30" s="102"/>
      <c r="C30" s="99"/>
      <c r="D30" s="99"/>
      <c r="E30" s="103">
        <v>8.2000000000000003E-2</v>
      </c>
      <c r="F30" s="11">
        <f ca="1">IFERROR(
  INDEX(
    ML_FRETE!$B$2:$I$30,
    MATCH(D30, ML_FRETE!$J$2:$J$30, 1),
    MATCH(G30, {0,19,49,79,100,120,150,200}, 1)
  ),
0
)</f>
        <v>5.65</v>
      </c>
      <c r="G30" s="3">
        <f t="shared" ca="1" si="1"/>
        <v>9.4481605351170579</v>
      </c>
      <c r="H30" s="9">
        <f t="shared" ca="1" si="2"/>
        <v>0.15000000000000002</v>
      </c>
      <c r="I30" s="85">
        <f t="shared" ca="1" si="3"/>
        <v>1.4172240802675589</v>
      </c>
      <c r="J30" s="11">
        <f ca="1">IFERROR(
  INDEX(
    ML_FRETE!$B$2:$I$30,
    MATCH(D30, ML_FRETE!$J$2:$J$30, 1),
    MATCH(K30, {0,19,49,79,100,120,150,200}, 1)
  ),
5.65
)</f>
        <v>5.65</v>
      </c>
      <c r="K30" s="3">
        <f t="shared" ca="1" si="4"/>
        <v>8.7191358024691361</v>
      </c>
      <c r="L30" s="9">
        <f t="shared" ca="1" si="5"/>
        <v>0.14999999999999997</v>
      </c>
      <c r="M30" s="85">
        <f t="shared" ca="1" si="6"/>
        <v>1.30787037037037</v>
      </c>
      <c r="N30" s="11">
        <f t="shared" ca="1" si="0"/>
        <v>5.4084507042256318</v>
      </c>
      <c r="O30" s="3">
        <f t="shared" ca="1" si="7"/>
        <v>7.0422535211271242</v>
      </c>
      <c r="P30" s="90">
        <f t="shared" ca="1" si="8"/>
        <v>0.14999999999999994</v>
      </c>
      <c r="Q30" s="94">
        <f t="shared" ca="1" si="9"/>
        <v>1.0563380281690682</v>
      </c>
      <c r="R30" s="10">
        <v>5</v>
      </c>
      <c r="S30" s="3">
        <f t="shared" si="10"/>
        <v>7.4850299401197598</v>
      </c>
      <c r="T30" s="90">
        <f t="shared" si="11"/>
        <v>0.14999999999999991</v>
      </c>
      <c r="U30" s="94">
        <f t="shared" si="12"/>
        <v>1.1227544910179632</v>
      </c>
    </row>
    <row r="31" spans="1:21" x14ac:dyDescent="0.3">
      <c r="A31" s="101"/>
      <c r="B31" s="102"/>
      <c r="C31" s="99"/>
      <c r="D31" s="99"/>
      <c r="E31" s="103">
        <v>8.2000000000000003E-2</v>
      </c>
      <c r="F31" s="11">
        <f ca="1">IFERROR(
  INDEX(
    ML_FRETE!$B$2:$I$30,
    MATCH(D31, ML_FRETE!$J$2:$J$30, 1),
    MATCH(G31, {0,19,49,79,100,120,150,200}, 1)
  ),
0
)</f>
        <v>5.65</v>
      </c>
      <c r="G31" s="3">
        <f t="shared" ca="1" si="1"/>
        <v>9.4481605351170579</v>
      </c>
      <c r="H31" s="9">
        <f t="shared" ca="1" si="2"/>
        <v>0.15000000000000002</v>
      </c>
      <c r="I31" s="85">
        <f t="shared" ca="1" si="3"/>
        <v>1.4172240802675589</v>
      </c>
      <c r="J31" s="11">
        <f ca="1">IFERROR(
  INDEX(
    ML_FRETE!$B$2:$I$30,
    MATCH(D31, ML_FRETE!$J$2:$J$30, 1),
    MATCH(K31, {0,19,49,79,100,120,150,200}, 1)
  ),
5.65
)</f>
        <v>5.65</v>
      </c>
      <c r="K31" s="3">
        <f t="shared" ca="1" si="4"/>
        <v>8.7191358024691361</v>
      </c>
      <c r="L31" s="9">
        <f t="shared" ca="1" si="5"/>
        <v>0.14999999999999997</v>
      </c>
      <c r="M31" s="85">
        <f t="shared" ca="1" si="6"/>
        <v>1.30787037037037</v>
      </c>
      <c r="N31" s="11">
        <f t="shared" ca="1" si="0"/>
        <v>5.4084507042256318</v>
      </c>
      <c r="O31" s="3">
        <f t="shared" ca="1" si="7"/>
        <v>7.0422535211271242</v>
      </c>
      <c r="P31" s="90">
        <f t="shared" ca="1" si="8"/>
        <v>0.14999999999999994</v>
      </c>
      <c r="Q31" s="94">
        <f t="shared" ca="1" si="9"/>
        <v>1.0563380281690682</v>
      </c>
      <c r="R31" s="10">
        <v>5</v>
      </c>
      <c r="S31" s="3">
        <f t="shared" si="10"/>
        <v>7.4850299401197598</v>
      </c>
      <c r="T31" s="90">
        <f t="shared" si="11"/>
        <v>0.14999999999999991</v>
      </c>
      <c r="U31" s="94">
        <f t="shared" si="12"/>
        <v>1.1227544910179632</v>
      </c>
    </row>
    <row r="32" spans="1:21" x14ac:dyDescent="0.3">
      <c r="A32" s="101"/>
      <c r="B32" s="102"/>
      <c r="C32" s="99"/>
      <c r="D32" s="99"/>
      <c r="E32" s="103">
        <v>8.2000000000000003E-2</v>
      </c>
      <c r="F32" s="11">
        <f ca="1">IFERROR(
  INDEX(
    ML_FRETE!$B$2:$I$30,
    MATCH(D32, ML_FRETE!$J$2:$J$30, 1),
    MATCH(G32, {0,19,49,79,100,120,150,200}, 1)
  ),
0
)</f>
        <v>5.65</v>
      </c>
      <c r="G32" s="3">
        <f t="shared" ca="1" si="1"/>
        <v>9.4481605351170579</v>
      </c>
      <c r="H32" s="9">
        <f t="shared" ca="1" si="2"/>
        <v>0.15000000000000002</v>
      </c>
      <c r="I32" s="85">
        <f t="shared" ca="1" si="3"/>
        <v>1.4172240802675589</v>
      </c>
      <c r="J32" s="11">
        <f ca="1">IFERROR(
  INDEX(
    ML_FRETE!$B$2:$I$30,
    MATCH(D32, ML_FRETE!$J$2:$J$30, 1),
    MATCH(K32, {0,19,49,79,100,120,150,200}, 1)
  ),
5.65
)</f>
        <v>5.65</v>
      </c>
      <c r="K32" s="3">
        <f t="shared" ca="1" si="4"/>
        <v>8.7191358024691361</v>
      </c>
      <c r="L32" s="9">
        <f t="shared" ca="1" si="5"/>
        <v>0.14999999999999997</v>
      </c>
      <c r="M32" s="85">
        <f t="shared" ca="1" si="6"/>
        <v>1.30787037037037</v>
      </c>
      <c r="N32" s="11">
        <f t="shared" ca="1" si="0"/>
        <v>5.4084507042256318</v>
      </c>
      <c r="O32" s="3">
        <f t="shared" ca="1" si="7"/>
        <v>7.0422535211271242</v>
      </c>
      <c r="P32" s="90">
        <f t="shared" ca="1" si="8"/>
        <v>0.14999999999999994</v>
      </c>
      <c r="Q32" s="94">
        <f t="shared" ca="1" si="9"/>
        <v>1.0563380281690682</v>
      </c>
      <c r="R32" s="10">
        <v>5</v>
      </c>
      <c r="S32" s="3">
        <f t="shared" si="10"/>
        <v>7.4850299401197598</v>
      </c>
      <c r="T32" s="90">
        <f t="shared" si="11"/>
        <v>0.14999999999999991</v>
      </c>
      <c r="U32" s="94">
        <f t="shared" si="12"/>
        <v>1.1227544910179632</v>
      </c>
    </row>
    <row r="33" spans="1:21" x14ac:dyDescent="0.3">
      <c r="A33" s="101"/>
      <c r="B33" s="102"/>
      <c r="C33" s="99"/>
      <c r="D33" s="99"/>
      <c r="E33" s="103">
        <v>8.2000000000000003E-2</v>
      </c>
      <c r="F33" s="11">
        <f ca="1">IFERROR(
  INDEX(
    ML_FRETE!$B$2:$I$30,
    MATCH(D33, ML_FRETE!$J$2:$J$30, 1),
    MATCH(G33, {0,19,49,79,100,120,150,200}, 1)
  ),
0
)</f>
        <v>5.65</v>
      </c>
      <c r="G33" s="3">
        <f t="shared" ca="1" si="1"/>
        <v>9.4481605351170579</v>
      </c>
      <c r="H33" s="9">
        <f t="shared" ca="1" si="2"/>
        <v>0.15000000000000002</v>
      </c>
      <c r="I33" s="85">
        <f t="shared" ca="1" si="3"/>
        <v>1.4172240802675589</v>
      </c>
      <c r="J33" s="11">
        <f ca="1">IFERROR(
  INDEX(
    ML_FRETE!$B$2:$I$30,
    MATCH(D33, ML_FRETE!$J$2:$J$30, 1),
    MATCH(K33, {0,19,49,79,100,120,150,200}, 1)
  ),
5.65
)</f>
        <v>5.65</v>
      </c>
      <c r="K33" s="3">
        <f t="shared" ca="1" si="4"/>
        <v>8.7191358024691361</v>
      </c>
      <c r="L33" s="9">
        <f t="shared" ca="1" si="5"/>
        <v>0.14999999999999997</v>
      </c>
      <c r="M33" s="85">
        <f t="shared" ca="1" si="6"/>
        <v>1.30787037037037</v>
      </c>
      <c r="N33" s="11">
        <f t="shared" ca="1" si="0"/>
        <v>5.4084507042256318</v>
      </c>
      <c r="O33" s="3">
        <f t="shared" ca="1" si="7"/>
        <v>7.0422535211271242</v>
      </c>
      <c r="P33" s="90">
        <f t="shared" ca="1" si="8"/>
        <v>0.14999999999999994</v>
      </c>
      <c r="Q33" s="94">
        <f t="shared" ca="1" si="9"/>
        <v>1.0563380281690682</v>
      </c>
      <c r="R33" s="10">
        <v>5</v>
      </c>
      <c r="S33" s="3">
        <f t="shared" si="10"/>
        <v>7.4850299401197598</v>
      </c>
      <c r="T33" s="90">
        <f t="shared" si="11"/>
        <v>0.14999999999999991</v>
      </c>
      <c r="U33" s="94">
        <f t="shared" si="12"/>
        <v>1.1227544910179632</v>
      </c>
    </row>
    <row r="34" spans="1:21" x14ac:dyDescent="0.3">
      <c r="A34" s="101"/>
      <c r="B34" s="102"/>
      <c r="C34" s="99"/>
      <c r="D34" s="99"/>
      <c r="E34" s="103">
        <v>8.2000000000000003E-2</v>
      </c>
      <c r="F34" s="11">
        <f ca="1">IFERROR(
  INDEX(
    ML_FRETE!$B$2:$I$30,
    MATCH(D34, ML_FRETE!$J$2:$J$30, 1),
    MATCH(G34, {0,19,49,79,100,120,150,200}, 1)
  ),
0
)</f>
        <v>5.65</v>
      </c>
      <c r="G34" s="3">
        <f t="shared" ca="1" si="1"/>
        <v>9.4481605351170579</v>
      </c>
      <c r="H34" s="9">
        <f t="shared" ca="1" si="2"/>
        <v>0.15000000000000002</v>
      </c>
      <c r="I34" s="85">
        <f t="shared" ca="1" si="3"/>
        <v>1.4172240802675589</v>
      </c>
      <c r="J34" s="11">
        <f ca="1">IFERROR(
  INDEX(
    ML_FRETE!$B$2:$I$30,
    MATCH(D34, ML_FRETE!$J$2:$J$30, 1),
    MATCH(K34, {0,19,49,79,100,120,150,200}, 1)
  ),
5.65
)</f>
        <v>5.65</v>
      </c>
      <c r="K34" s="3">
        <f t="shared" ca="1" si="4"/>
        <v>8.7191358024691361</v>
      </c>
      <c r="L34" s="9">
        <f t="shared" ca="1" si="5"/>
        <v>0.14999999999999997</v>
      </c>
      <c r="M34" s="85">
        <f t="shared" ca="1" si="6"/>
        <v>1.30787037037037</v>
      </c>
      <c r="N34" s="11">
        <f t="shared" ca="1" si="0"/>
        <v>5.4084507042256318</v>
      </c>
      <c r="O34" s="3">
        <f t="shared" ca="1" si="7"/>
        <v>7.0422535211271242</v>
      </c>
      <c r="P34" s="90">
        <f t="shared" ca="1" si="8"/>
        <v>0.14999999999999994</v>
      </c>
      <c r="Q34" s="94">
        <f t="shared" ca="1" si="9"/>
        <v>1.0563380281690682</v>
      </c>
      <c r="R34" s="10">
        <v>5</v>
      </c>
      <c r="S34" s="3">
        <f t="shared" si="10"/>
        <v>7.4850299401197598</v>
      </c>
      <c r="T34" s="90">
        <f t="shared" si="11"/>
        <v>0.14999999999999991</v>
      </c>
      <c r="U34" s="94">
        <f t="shared" si="12"/>
        <v>1.1227544910179632</v>
      </c>
    </row>
    <row r="35" spans="1:21" x14ac:dyDescent="0.3">
      <c r="A35" s="101"/>
      <c r="B35" s="102"/>
      <c r="C35" s="99"/>
      <c r="D35" s="99"/>
      <c r="E35" s="103">
        <v>8.2000000000000003E-2</v>
      </c>
      <c r="F35" s="11">
        <f ca="1">IFERROR(
  INDEX(
    ML_FRETE!$B$2:$I$30,
    MATCH(D35, ML_FRETE!$J$2:$J$30, 1),
    MATCH(G35, {0,19,49,79,100,120,150,200}, 1)
  ),
0
)</f>
        <v>5.65</v>
      </c>
      <c r="G35" s="3">
        <f t="shared" ca="1" si="1"/>
        <v>9.4481605351170579</v>
      </c>
      <c r="H35" s="9">
        <f t="shared" ca="1" si="2"/>
        <v>0.15000000000000002</v>
      </c>
      <c r="I35" s="85">
        <f t="shared" ca="1" si="3"/>
        <v>1.4172240802675589</v>
      </c>
      <c r="J35" s="11">
        <f ca="1">IFERROR(
  INDEX(
    ML_FRETE!$B$2:$I$30,
    MATCH(D35, ML_FRETE!$J$2:$J$30, 1),
    MATCH(K35, {0,19,49,79,100,120,150,200}, 1)
  ),
5.65
)</f>
        <v>5.65</v>
      </c>
      <c r="K35" s="3">
        <f t="shared" ca="1" si="4"/>
        <v>8.7191358024691361</v>
      </c>
      <c r="L35" s="9">
        <f t="shared" ca="1" si="5"/>
        <v>0.14999999999999997</v>
      </c>
      <c r="M35" s="85">
        <f t="shared" ca="1" si="6"/>
        <v>1.30787037037037</v>
      </c>
      <c r="N35" s="11">
        <f t="shared" ca="1" si="0"/>
        <v>5.4084507042256318</v>
      </c>
      <c r="O35" s="3">
        <f t="shared" ca="1" si="7"/>
        <v>7.0422535211271242</v>
      </c>
      <c r="P35" s="90">
        <f t="shared" ca="1" si="8"/>
        <v>0.14999999999999994</v>
      </c>
      <c r="Q35" s="94">
        <f t="shared" ca="1" si="9"/>
        <v>1.0563380281690682</v>
      </c>
      <c r="R35" s="10">
        <v>5</v>
      </c>
      <c r="S35" s="3">
        <f t="shared" si="10"/>
        <v>7.4850299401197598</v>
      </c>
      <c r="T35" s="90">
        <f t="shared" si="11"/>
        <v>0.14999999999999991</v>
      </c>
      <c r="U35" s="94">
        <f t="shared" si="12"/>
        <v>1.1227544910179632</v>
      </c>
    </row>
    <row r="36" spans="1:21" x14ac:dyDescent="0.3">
      <c r="A36" s="101"/>
      <c r="B36" s="102"/>
      <c r="C36" s="99"/>
      <c r="D36" s="99"/>
      <c r="E36" s="103">
        <v>8.2000000000000003E-2</v>
      </c>
      <c r="F36" s="11">
        <f ca="1">IFERROR(
  INDEX(
    ML_FRETE!$B$2:$I$30,
    MATCH(D36, ML_FRETE!$J$2:$J$30, 1),
    MATCH(G36, {0,19,49,79,100,120,150,200}, 1)
  ),
0
)</f>
        <v>5.65</v>
      </c>
      <c r="G36" s="3">
        <f t="shared" ca="1" si="1"/>
        <v>9.4481605351170579</v>
      </c>
      <c r="H36" s="9">
        <f t="shared" ca="1" si="2"/>
        <v>0.15000000000000002</v>
      </c>
      <c r="I36" s="85">
        <f t="shared" ca="1" si="3"/>
        <v>1.4172240802675589</v>
      </c>
      <c r="J36" s="11">
        <f ca="1">IFERROR(
  INDEX(
    ML_FRETE!$B$2:$I$30,
    MATCH(D36, ML_FRETE!$J$2:$J$30, 1),
    MATCH(K36, {0,19,49,79,100,120,150,200}, 1)
  ),
5.65
)</f>
        <v>5.65</v>
      </c>
      <c r="K36" s="3">
        <f t="shared" ca="1" si="4"/>
        <v>8.7191358024691361</v>
      </c>
      <c r="L36" s="9">
        <f t="shared" ca="1" si="5"/>
        <v>0.14999999999999997</v>
      </c>
      <c r="M36" s="85">
        <f t="shared" ca="1" si="6"/>
        <v>1.30787037037037</v>
      </c>
      <c r="N36" s="11">
        <f t="shared" ca="1" si="0"/>
        <v>5.4084507042256318</v>
      </c>
      <c r="O36" s="3">
        <f t="shared" ca="1" si="7"/>
        <v>7.0422535211271242</v>
      </c>
      <c r="P36" s="90">
        <f t="shared" ca="1" si="8"/>
        <v>0.14999999999999994</v>
      </c>
      <c r="Q36" s="94">
        <f t="shared" ca="1" si="9"/>
        <v>1.0563380281690682</v>
      </c>
      <c r="R36" s="10">
        <v>5</v>
      </c>
      <c r="S36" s="3">
        <f t="shared" si="10"/>
        <v>7.4850299401197598</v>
      </c>
      <c r="T36" s="90">
        <f t="shared" si="11"/>
        <v>0.14999999999999991</v>
      </c>
      <c r="U36" s="94">
        <f t="shared" si="12"/>
        <v>1.1227544910179632</v>
      </c>
    </row>
    <row r="37" spans="1:21" x14ac:dyDescent="0.3">
      <c r="A37" s="101"/>
      <c r="B37" s="102"/>
      <c r="C37" s="99"/>
      <c r="D37" s="99"/>
      <c r="E37" s="103">
        <v>8.2000000000000003E-2</v>
      </c>
      <c r="F37" s="11">
        <f ca="1">IFERROR(
  INDEX(
    ML_FRETE!$B$2:$I$30,
    MATCH(D37, ML_FRETE!$J$2:$J$30, 1),
    MATCH(G37, {0,19,49,79,100,120,150,200}, 1)
  ),
0
)</f>
        <v>5.65</v>
      </c>
      <c r="G37" s="3">
        <f t="shared" ca="1" si="1"/>
        <v>9.4481605351170579</v>
      </c>
      <c r="H37" s="9">
        <f t="shared" ca="1" si="2"/>
        <v>0.15000000000000002</v>
      </c>
      <c r="I37" s="85">
        <f t="shared" ca="1" si="3"/>
        <v>1.4172240802675589</v>
      </c>
      <c r="J37" s="11">
        <f ca="1">IFERROR(
  INDEX(
    ML_FRETE!$B$2:$I$30,
    MATCH(D37, ML_FRETE!$J$2:$J$30, 1),
    MATCH(K37, {0,19,49,79,100,120,150,200}, 1)
  ),
5.65
)</f>
        <v>5.65</v>
      </c>
      <c r="K37" s="3">
        <f t="shared" ca="1" si="4"/>
        <v>8.7191358024691361</v>
      </c>
      <c r="L37" s="9">
        <f t="shared" ca="1" si="5"/>
        <v>0.14999999999999997</v>
      </c>
      <c r="M37" s="85">
        <f t="shared" ca="1" si="6"/>
        <v>1.30787037037037</v>
      </c>
      <c r="N37" s="11">
        <f t="shared" ca="1" si="0"/>
        <v>5.4084507042256318</v>
      </c>
      <c r="O37" s="3">
        <f t="shared" ca="1" si="7"/>
        <v>7.0422535211271242</v>
      </c>
      <c r="P37" s="90">
        <f t="shared" ca="1" si="8"/>
        <v>0.14999999999999994</v>
      </c>
      <c r="Q37" s="94">
        <f t="shared" ca="1" si="9"/>
        <v>1.0563380281690682</v>
      </c>
      <c r="R37" s="10">
        <v>5</v>
      </c>
      <c r="S37" s="3">
        <f t="shared" si="10"/>
        <v>7.4850299401197598</v>
      </c>
      <c r="T37" s="90">
        <f t="shared" si="11"/>
        <v>0.14999999999999991</v>
      </c>
      <c r="U37" s="94">
        <f t="shared" si="12"/>
        <v>1.1227544910179632</v>
      </c>
    </row>
    <row r="38" spans="1:21" x14ac:dyDescent="0.3">
      <c r="A38" s="101"/>
      <c r="B38" s="102"/>
      <c r="C38" s="99"/>
      <c r="D38" s="99"/>
      <c r="E38" s="103">
        <v>8.2000000000000003E-2</v>
      </c>
      <c r="F38" s="11">
        <f ca="1">IFERROR(
  INDEX(
    ML_FRETE!$B$2:$I$30,
    MATCH(D38, ML_FRETE!$J$2:$J$30, 1),
    MATCH(G38, {0,19,49,79,100,120,150,200}, 1)
  ),
0
)</f>
        <v>5.65</v>
      </c>
      <c r="G38" s="3">
        <f t="shared" ca="1" si="1"/>
        <v>9.4481605351170579</v>
      </c>
      <c r="H38" s="9">
        <f t="shared" ca="1" si="2"/>
        <v>0.15000000000000002</v>
      </c>
      <c r="I38" s="85">
        <f t="shared" ca="1" si="3"/>
        <v>1.4172240802675589</v>
      </c>
      <c r="J38" s="11">
        <f ca="1">IFERROR(
  INDEX(
    ML_FRETE!$B$2:$I$30,
    MATCH(D38, ML_FRETE!$J$2:$J$30, 1),
    MATCH(K38, {0,19,49,79,100,120,150,200}, 1)
  ),
5.65
)</f>
        <v>5.65</v>
      </c>
      <c r="K38" s="3">
        <f t="shared" ca="1" si="4"/>
        <v>8.7191358024691361</v>
      </c>
      <c r="L38" s="9">
        <f t="shared" ca="1" si="5"/>
        <v>0.14999999999999997</v>
      </c>
      <c r="M38" s="85">
        <f t="shared" ca="1" si="6"/>
        <v>1.30787037037037</v>
      </c>
      <c r="N38" s="11">
        <f t="shared" ca="1" si="0"/>
        <v>5.4084507042256318</v>
      </c>
      <c r="O38" s="3">
        <f t="shared" ca="1" si="7"/>
        <v>7.0422535211271242</v>
      </c>
      <c r="P38" s="90">
        <f t="shared" ca="1" si="8"/>
        <v>0.14999999999999994</v>
      </c>
      <c r="Q38" s="94">
        <f t="shared" ca="1" si="9"/>
        <v>1.0563380281690682</v>
      </c>
      <c r="R38" s="10">
        <v>5</v>
      </c>
      <c r="S38" s="3">
        <f t="shared" si="10"/>
        <v>7.4850299401197598</v>
      </c>
      <c r="T38" s="90">
        <f t="shared" si="11"/>
        <v>0.14999999999999991</v>
      </c>
      <c r="U38" s="94">
        <f t="shared" si="12"/>
        <v>1.1227544910179632</v>
      </c>
    </row>
    <row r="39" spans="1:21" x14ac:dyDescent="0.3">
      <c r="A39" s="101"/>
      <c r="B39" s="102"/>
      <c r="C39" s="99"/>
      <c r="D39" s="99"/>
      <c r="E39" s="103">
        <v>8.2000000000000003E-2</v>
      </c>
      <c r="F39" s="11">
        <f ca="1">IFERROR(
  INDEX(
    ML_FRETE!$B$2:$I$30,
    MATCH(D39, ML_FRETE!$J$2:$J$30, 1),
    MATCH(G39, {0,19,49,79,100,120,150,200}, 1)
  ),
0
)</f>
        <v>5.65</v>
      </c>
      <c r="G39" s="3">
        <f t="shared" ca="1" si="1"/>
        <v>9.4481605351170579</v>
      </c>
      <c r="H39" s="9">
        <f t="shared" ca="1" si="2"/>
        <v>0.15000000000000002</v>
      </c>
      <c r="I39" s="85">
        <f t="shared" ca="1" si="3"/>
        <v>1.4172240802675589</v>
      </c>
      <c r="J39" s="11">
        <f ca="1">IFERROR(
  INDEX(
    ML_FRETE!$B$2:$I$30,
    MATCH(D39, ML_FRETE!$J$2:$J$30, 1),
    MATCH(K39, {0,19,49,79,100,120,150,200}, 1)
  ),
5.65
)</f>
        <v>5.65</v>
      </c>
      <c r="K39" s="3">
        <f t="shared" ca="1" si="4"/>
        <v>8.7191358024691361</v>
      </c>
      <c r="L39" s="9">
        <f t="shared" ca="1" si="5"/>
        <v>0.14999999999999997</v>
      </c>
      <c r="M39" s="85">
        <f t="shared" ca="1" si="6"/>
        <v>1.30787037037037</v>
      </c>
      <c r="N39" s="11">
        <f t="shared" ca="1" si="0"/>
        <v>5.4084507042256318</v>
      </c>
      <c r="O39" s="3">
        <f t="shared" ca="1" si="7"/>
        <v>7.0422535211271242</v>
      </c>
      <c r="P39" s="90">
        <f t="shared" ca="1" si="8"/>
        <v>0.14999999999999994</v>
      </c>
      <c r="Q39" s="94">
        <f t="shared" ca="1" si="9"/>
        <v>1.0563380281690682</v>
      </c>
      <c r="R39" s="10">
        <v>5</v>
      </c>
      <c r="S39" s="3">
        <f t="shared" si="10"/>
        <v>7.4850299401197598</v>
      </c>
      <c r="T39" s="90">
        <f t="shared" si="11"/>
        <v>0.14999999999999991</v>
      </c>
      <c r="U39" s="94">
        <f t="shared" si="12"/>
        <v>1.1227544910179632</v>
      </c>
    </row>
    <row r="40" spans="1:21" x14ac:dyDescent="0.3">
      <c r="A40" s="101"/>
      <c r="B40" s="102"/>
      <c r="C40" s="99"/>
      <c r="D40" s="99"/>
      <c r="E40" s="103">
        <v>8.2000000000000003E-2</v>
      </c>
      <c r="F40" s="11">
        <f ca="1">IFERROR(
  INDEX(
    ML_FRETE!$B$2:$I$30,
    MATCH(D40, ML_FRETE!$J$2:$J$30, 1),
    MATCH(G40, {0,19,49,79,100,120,150,200}, 1)
  ),
0
)</f>
        <v>5.65</v>
      </c>
      <c r="G40" s="3">
        <f t="shared" ca="1" si="1"/>
        <v>9.4481605351170579</v>
      </c>
      <c r="H40" s="9">
        <f t="shared" ca="1" si="2"/>
        <v>0.15000000000000002</v>
      </c>
      <c r="I40" s="85">
        <f t="shared" ca="1" si="3"/>
        <v>1.4172240802675589</v>
      </c>
      <c r="J40" s="11">
        <f ca="1">IFERROR(
  INDEX(
    ML_FRETE!$B$2:$I$30,
    MATCH(D40, ML_FRETE!$J$2:$J$30, 1),
    MATCH(K40, {0,19,49,79,100,120,150,200}, 1)
  ),
5.65
)</f>
        <v>5.65</v>
      </c>
      <c r="K40" s="3">
        <f t="shared" ca="1" si="4"/>
        <v>8.7191358024691361</v>
      </c>
      <c r="L40" s="9">
        <f t="shared" ca="1" si="5"/>
        <v>0.14999999999999997</v>
      </c>
      <c r="M40" s="85">
        <f t="shared" ca="1" si="6"/>
        <v>1.30787037037037</v>
      </c>
      <c r="N40" s="11">
        <f t="shared" ca="1" si="0"/>
        <v>5.4084507042256318</v>
      </c>
      <c r="O40" s="3">
        <f t="shared" ca="1" si="7"/>
        <v>7.0422535211271242</v>
      </c>
      <c r="P40" s="90">
        <f t="shared" ca="1" si="8"/>
        <v>0.14999999999999994</v>
      </c>
      <c r="Q40" s="94">
        <f t="shared" ca="1" si="9"/>
        <v>1.0563380281690682</v>
      </c>
      <c r="R40" s="10">
        <v>5</v>
      </c>
      <c r="S40" s="3">
        <f t="shared" si="10"/>
        <v>7.4850299401197598</v>
      </c>
      <c r="T40" s="90">
        <f t="shared" si="11"/>
        <v>0.14999999999999991</v>
      </c>
      <c r="U40" s="94">
        <f t="shared" si="12"/>
        <v>1.1227544910179632</v>
      </c>
    </row>
    <row r="41" spans="1:21" x14ac:dyDescent="0.3">
      <c r="A41" s="101"/>
      <c r="B41" s="102"/>
      <c r="C41" s="99"/>
      <c r="D41" s="99"/>
      <c r="E41" s="103">
        <v>8.2000000000000003E-2</v>
      </c>
      <c r="F41" s="11">
        <f ca="1">IFERROR(
  INDEX(
    ML_FRETE!$B$2:$I$30,
    MATCH(D41, ML_FRETE!$J$2:$J$30, 1),
    MATCH(G41, {0,19,49,79,100,120,150,200}, 1)
  ),
0
)</f>
        <v>5.65</v>
      </c>
      <c r="G41" s="3">
        <f t="shared" ca="1" si="1"/>
        <v>9.4481605351170579</v>
      </c>
      <c r="H41" s="9">
        <f t="shared" ca="1" si="2"/>
        <v>0.15000000000000002</v>
      </c>
      <c r="I41" s="85">
        <f t="shared" ca="1" si="3"/>
        <v>1.4172240802675589</v>
      </c>
      <c r="J41" s="11">
        <f ca="1">IFERROR(
  INDEX(
    ML_FRETE!$B$2:$I$30,
    MATCH(D41, ML_FRETE!$J$2:$J$30, 1),
    MATCH(K41, {0,19,49,79,100,120,150,200}, 1)
  ),
5.65
)</f>
        <v>5.65</v>
      </c>
      <c r="K41" s="3">
        <f t="shared" ca="1" si="4"/>
        <v>8.7191358024691361</v>
      </c>
      <c r="L41" s="9">
        <f t="shared" ca="1" si="5"/>
        <v>0.14999999999999997</v>
      </c>
      <c r="M41" s="85">
        <f t="shared" ca="1" si="6"/>
        <v>1.30787037037037</v>
      </c>
      <c r="N41" s="11">
        <f t="shared" ca="1" si="0"/>
        <v>5.4084507042256318</v>
      </c>
      <c r="O41" s="3">
        <f t="shared" ca="1" si="7"/>
        <v>7.0422535211271242</v>
      </c>
      <c r="P41" s="90">
        <f t="shared" ca="1" si="8"/>
        <v>0.14999999999999994</v>
      </c>
      <c r="Q41" s="94">
        <f t="shared" ca="1" si="9"/>
        <v>1.0563380281690682</v>
      </c>
      <c r="R41" s="10">
        <v>5</v>
      </c>
      <c r="S41" s="3">
        <f t="shared" si="10"/>
        <v>7.4850299401197598</v>
      </c>
      <c r="T41" s="90">
        <f t="shared" si="11"/>
        <v>0.14999999999999991</v>
      </c>
      <c r="U41" s="94">
        <f t="shared" si="12"/>
        <v>1.1227544910179632</v>
      </c>
    </row>
    <row r="42" spans="1:21" x14ac:dyDescent="0.3">
      <c r="A42" s="101"/>
      <c r="B42" s="102"/>
      <c r="C42" s="99"/>
      <c r="D42" s="99"/>
      <c r="E42" s="103">
        <v>8.2000000000000003E-2</v>
      </c>
      <c r="F42" s="11">
        <f ca="1">IFERROR(
  INDEX(
    ML_FRETE!$B$2:$I$30,
    MATCH(D42, ML_FRETE!$J$2:$J$30, 1),
    MATCH(G42, {0,19,49,79,100,120,150,200}, 1)
  ),
0
)</f>
        <v>5.65</v>
      </c>
      <c r="G42" s="3">
        <f t="shared" ca="1" si="1"/>
        <v>9.4481605351170579</v>
      </c>
      <c r="H42" s="9">
        <f t="shared" ca="1" si="2"/>
        <v>0.15000000000000002</v>
      </c>
      <c r="I42" s="85">
        <f t="shared" ca="1" si="3"/>
        <v>1.4172240802675589</v>
      </c>
      <c r="J42" s="11">
        <f ca="1">IFERROR(
  INDEX(
    ML_FRETE!$B$2:$I$30,
    MATCH(D42, ML_FRETE!$J$2:$J$30, 1),
    MATCH(K42, {0,19,49,79,100,120,150,200}, 1)
  ),
5.65
)</f>
        <v>5.65</v>
      </c>
      <c r="K42" s="3">
        <f t="shared" ca="1" si="4"/>
        <v>8.7191358024691361</v>
      </c>
      <c r="L42" s="9">
        <f t="shared" ca="1" si="5"/>
        <v>0.14999999999999997</v>
      </c>
      <c r="M42" s="85">
        <f t="shared" ca="1" si="6"/>
        <v>1.30787037037037</v>
      </c>
      <c r="N42" s="11">
        <f t="shared" ca="1" si="0"/>
        <v>5.4084507042256318</v>
      </c>
      <c r="O42" s="3">
        <f t="shared" ca="1" si="7"/>
        <v>7.0422535211271242</v>
      </c>
      <c r="P42" s="90">
        <f t="shared" ca="1" si="8"/>
        <v>0.14999999999999994</v>
      </c>
      <c r="Q42" s="94">
        <f t="shared" ca="1" si="9"/>
        <v>1.0563380281690682</v>
      </c>
      <c r="R42" s="10">
        <v>5</v>
      </c>
      <c r="S42" s="3">
        <f t="shared" si="10"/>
        <v>7.4850299401197598</v>
      </c>
      <c r="T42" s="90">
        <f t="shared" si="11"/>
        <v>0.14999999999999991</v>
      </c>
      <c r="U42" s="94">
        <f t="shared" si="12"/>
        <v>1.1227544910179632</v>
      </c>
    </row>
    <row r="43" spans="1:21" x14ac:dyDescent="0.3">
      <c r="A43" s="101"/>
      <c r="B43" s="102"/>
      <c r="C43" s="99"/>
      <c r="D43" s="99"/>
      <c r="E43" s="103">
        <v>8.2000000000000003E-2</v>
      </c>
      <c r="F43" s="11">
        <f ca="1">IFERROR(
  INDEX(
    ML_FRETE!$B$2:$I$30,
    MATCH(D43, ML_FRETE!$J$2:$J$30, 1),
    MATCH(G43, {0,19,49,79,100,120,150,200}, 1)
  ),
0
)</f>
        <v>5.65</v>
      </c>
      <c r="G43" s="3">
        <f t="shared" ca="1" si="1"/>
        <v>9.4481605351170579</v>
      </c>
      <c r="H43" s="9">
        <f t="shared" ca="1" si="2"/>
        <v>0.15000000000000002</v>
      </c>
      <c r="I43" s="85">
        <f t="shared" ca="1" si="3"/>
        <v>1.4172240802675589</v>
      </c>
      <c r="J43" s="11">
        <f ca="1">IFERROR(
  INDEX(
    ML_FRETE!$B$2:$I$30,
    MATCH(D43, ML_FRETE!$J$2:$J$30, 1),
    MATCH(K43, {0,19,49,79,100,120,150,200}, 1)
  ),
5.65
)</f>
        <v>5.65</v>
      </c>
      <c r="K43" s="3">
        <f t="shared" ca="1" si="4"/>
        <v>8.7191358024691361</v>
      </c>
      <c r="L43" s="9">
        <f t="shared" ca="1" si="5"/>
        <v>0.14999999999999997</v>
      </c>
      <c r="M43" s="85">
        <f t="shared" ca="1" si="6"/>
        <v>1.30787037037037</v>
      </c>
      <c r="N43" s="11">
        <f t="shared" ca="1" si="0"/>
        <v>5.4084507042256318</v>
      </c>
      <c r="O43" s="3">
        <f t="shared" ca="1" si="7"/>
        <v>7.0422535211271242</v>
      </c>
      <c r="P43" s="90">
        <f t="shared" ca="1" si="8"/>
        <v>0.14999999999999994</v>
      </c>
      <c r="Q43" s="94">
        <f t="shared" ca="1" si="9"/>
        <v>1.0563380281690682</v>
      </c>
      <c r="R43" s="10">
        <v>5</v>
      </c>
      <c r="S43" s="3">
        <f t="shared" si="10"/>
        <v>7.4850299401197598</v>
      </c>
      <c r="T43" s="90">
        <f t="shared" si="11"/>
        <v>0.14999999999999991</v>
      </c>
      <c r="U43" s="94">
        <f t="shared" si="12"/>
        <v>1.1227544910179632</v>
      </c>
    </row>
    <row r="44" spans="1:21" x14ac:dyDescent="0.3">
      <c r="A44" s="101"/>
      <c r="B44" s="102"/>
      <c r="C44" s="99"/>
      <c r="D44" s="99"/>
      <c r="E44" s="103">
        <v>8.2000000000000003E-2</v>
      </c>
      <c r="F44" s="11">
        <f ca="1">IFERROR(
  INDEX(
    ML_FRETE!$B$2:$I$30,
    MATCH(D44, ML_FRETE!$J$2:$J$30, 1),
    MATCH(G44, {0,19,49,79,100,120,150,200}, 1)
  ),
0
)</f>
        <v>5.65</v>
      </c>
      <c r="G44" s="3">
        <f t="shared" ca="1" si="1"/>
        <v>9.4481605351170579</v>
      </c>
      <c r="H44" s="9">
        <f t="shared" ca="1" si="2"/>
        <v>0.15000000000000002</v>
      </c>
      <c r="I44" s="85">
        <f t="shared" ca="1" si="3"/>
        <v>1.4172240802675589</v>
      </c>
      <c r="J44" s="11">
        <f ca="1">IFERROR(
  INDEX(
    ML_FRETE!$B$2:$I$30,
    MATCH(D44, ML_FRETE!$J$2:$J$30, 1),
    MATCH(K44, {0,19,49,79,100,120,150,200}, 1)
  ),
5.65
)</f>
        <v>5.65</v>
      </c>
      <c r="K44" s="3">
        <f t="shared" ca="1" si="4"/>
        <v>8.7191358024691361</v>
      </c>
      <c r="L44" s="9">
        <f t="shared" ca="1" si="5"/>
        <v>0.14999999999999997</v>
      </c>
      <c r="M44" s="85">
        <f t="shared" ca="1" si="6"/>
        <v>1.30787037037037</v>
      </c>
      <c r="N44" s="11">
        <f t="shared" ca="1" si="0"/>
        <v>5.4084507042256318</v>
      </c>
      <c r="O44" s="3">
        <f t="shared" ca="1" si="7"/>
        <v>7.0422535211271242</v>
      </c>
      <c r="P44" s="90">
        <f t="shared" ca="1" si="8"/>
        <v>0.14999999999999994</v>
      </c>
      <c r="Q44" s="94">
        <f t="shared" ca="1" si="9"/>
        <v>1.0563380281690682</v>
      </c>
      <c r="R44" s="10">
        <v>5</v>
      </c>
      <c r="S44" s="3">
        <f t="shared" si="10"/>
        <v>7.4850299401197598</v>
      </c>
      <c r="T44" s="90">
        <f t="shared" si="11"/>
        <v>0.14999999999999991</v>
      </c>
      <c r="U44" s="94">
        <f t="shared" si="12"/>
        <v>1.1227544910179632</v>
      </c>
    </row>
    <row r="45" spans="1:21" x14ac:dyDescent="0.3">
      <c r="A45" s="101"/>
      <c r="B45" s="102"/>
      <c r="C45" s="99"/>
      <c r="D45" s="99"/>
      <c r="E45" s="103">
        <v>8.2000000000000003E-2</v>
      </c>
      <c r="F45" s="11">
        <f ca="1">IFERROR(
  INDEX(
    ML_FRETE!$B$2:$I$30,
    MATCH(D45, ML_FRETE!$J$2:$J$30, 1),
    MATCH(G45, {0,19,49,79,100,120,150,200}, 1)
  ),
0
)</f>
        <v>5.65</v>
      </c>
      <c r="G45" s="3">
        <f t="shared" ca="1" si="1"/>
        <v>9.4481605351170579</v>
      </c>
      <c r="H45" s="9">
        <f t="shared" ca="1" si="2"/>
        <v>0.15000000000000002</v>
      </c>
      <c r="I45" s="85">
        <f t="shared" ca="1" si="3"/>
        <v>1.4172240802675589</v>
      </c>
      <c r="J45" s="11">
        <f ca="1">IFERROR(
  INDEX(
    ML_FRETE!$B$2:$I$30,
    MATCH(D45, ML_FRETE!$J$2:$J$30, 1),
    MATCH(K45, {0,19,49,79,100,120,150,200}, 1)
  ),
5.65
)</f>
        <v>5.65</v>
      </c>
      <c r="K45" s="3">
        <f t="shared" ca="1" si="4"/>
        <v>8.7191358024691361</v>
      </c>
      <c r="L45" s="9">
        <f t="shared" ca="1" si="5"/>
        <v>0.14999999999999997</v>
      </c>
      <c r="M45" s="85">
        <f t="shared" ca="1" si="6"/>
        <v>1.30787037037037</v>
      </c>
      <c r="N45" s="11">
        <f t="shared" ca="1" si="0"/>
        <v>5.4084507042256318</v>
      </c>
      <c r="O45" s="3">
        <f t="shared" ca="1" si="7"/>
        <v>7.0422535211271242</v>
      </c>
      <c r="P45" s="90">
        <f t="shared" ca="1" si="8"/>
        <v>0.14999999999999994</v>
      </c>
      <c r="Q45" s="94">
        <f t="shared" ca="1" si="9"/>
        <v>1.0563380281690682</v>
      </c>
      <c r="R45" s="10">
        <v>5</v>
      </c>
      <c r="S45" s="3">
        <f t="shared" si="10"/>
        <v>7.4850299401197598</v>
      </c>
      <c r="T45" s="90">
        <f t="shared" si="11"/>
        <v>0.14999999999999991</v>
      </c>
      <c r="U45" s="94">
        <f t="shared" si="12"/>
        <v>1.1227544910179632</v>
      </c>
    </row>
    <row r="46" spans="1:21" x14ac:dyDescent="0.3">
      <c r="A46" s="101"/>
      <c r="B46" s="102"/>
      <c r="C46" s="99"/>
      <c r="D46" s="99"/>
      <c r="E46" s="103">
        <v>8.2000000000000003E-2</v>
      </c>
      <c r="F46" s="11">
        <f ca="1">IFERROR(
  INDEX(
    ML_FRETE!$B$2:$I$30,
    MATCH(D46, ML_FRETE!$J$2:$J$30, 1),
    MATCH(G46, {0,19,49,79,100,120,150,200}, 1)
  ),
0
)</f>
        <v>5.65</v>
      </c>
      <c r="G46" s="3">
        <f t="shared" ca="1" si="1"/>
        <v>9.4481605351170579</v>
      </c>
      <c r="H46" s="9">
        <f t="shared" ca="1" si="2"/>
        <v>0.15000000000000002</v>
      </c>
      <c r="I46" s="85">
        <f t="shared" ca="1" si="3"/>
        <v>1.4172240802675589</v>
      </c>
      <c r="J46" s="11">
        <f ca="1">IFERROR(
  INDEX(
    ML_FRETE!$B$2:$I$30,
    MATCH(D46, ML_FRETE!$J$2:$J$30, 1),
    MATCH(K46, {0,19,49,79,100,120,150,200}, 1)
  ),
5.65
)</f>
        <v>5.65</v>
      </c>
      <c r="K46" s="3">
        <f t="shared" ca="1" si="4"/>
        <v>8.7191358024691361</v>
      </c>
      <c r="L46" s="9">
        <f t="shared" ca="1" si="5"/>
        <v>0.14999999999999997</v>
      </c>
      <c r="M46" s="85">
        <f t="shared" ca="1" si="6"/>
        <v>1.30787037037037</v>
      </c>
      <c r="N46" s="11">
        <f t="shared" ca="1" si="0"/>
        <v>5.4084507042256318</v>
      </c>
      <c r="O46" s="3">
        <f t="shared" ca="1" si="7"/>
        <v>7.0422535211271242</v>
      </c>
      <c r="P46" s="90">
        <f t="shared" ca="1" si="8"/>
        <v>0.14999999999999994</v>
      </c>
      <c r="Q46" s="94">
        <f t="shared" ca="1" si="9"/>
        <v>1.0563380281690682</v>
      </c>
      <c r="R46" s="10">
        <v>5</v>
      </c>
      <c r="S46" s="3">
        <f t="shared" si="10"/>
        <v>7.4850299401197598</v>
      </c>
      <c r="T46" s="90">
        <f t="shared" si="11"/>
        <v>0.14999999999999991</v>
      </c>
      <c r="U46" s="94">
        <f t="shared" si="12"/>
        <v>1.1227544910179632</v>
      </c>
    </row>
    <row r="47" spans="1:21" x14ac:dyDescent="0.3">
      <c r="A47" s="101"/>
      <c r="B47" s="102"/>
      <c r="C47" s="99"/>
      <c r="D47" s="99"/>
      <c r="E47" s="103">
        <v>8.2000000000000003E-2</v>
      </c>
      <c r="F47" s="11">
        <f ca="1">IFERROR(
  INDEX(
    ML_FRETE!$B$2:$I$30,
    MATCH(D47, ML_FRETE!$J$2:$J$30, 1),
    MATCH(G47, {0,19,49,79,100,120,150,200}, 1)
  ),
0
)</f>
        <v>5.65</v>
      </c>
      <c r="G47" s="3">
        <f t="shared" ca="1" si="1"/>
        <v>9.4481605351170579</v>
      </c>
      <c r="H47" s="9">
        <f t="shared" ca="1" si="2"/>
        <v>0.15000000000000002</v>
      </c>
      <c r="I47" s="85">
        <f t="shared" ca="1" si="3"/>
        <v>1.4172240802675589</v>
      </c>
      <c r="J47" s="11">
        <f ca="1">IFERROR(
  INDEX(
    ML_FRETE!$B$2:$I$30,
    MATCH(D47, ML_FRETE!$J$2:$J$30, 1),
    MATCH(K47, {0,19,49,79,100,120,150,200}, 1)
  ),
5.65
)</f>
        <v>5.65</v>
      </c>
      <c r="K47" s="3">
        <f t="shared" ca="1" si="4"/>
        <v>8.7191358024691361</v>
      </c>
      <c r="L47" s="9">
        <f t="shared" ca="1" si="5"/>
        <v>0.14999999999999997</v>
      </c>
      <c r="M47" s="85">
        <f t="shared" ca="1" si="6"/>
        <v>1.30787037037037</v>
      </c>
      <c r="N47" s="11">
        <f t="shared" ca="1" si="0"/>
        <v>5.4084507042256318</v>
      </c>
      <c r="O47" s="3">
        <f t="shared" ca="1" si="7"/>
        <v>7.0422535211271242</v>
      </c>
      <c r="P47" s="90">
        <f t="shared" ca="1" si="8"/>
        <v>0.14999999999999994</v>
      </c>
      <c r="Q47" s="94">
        <f t="shared" ca="1" si="9"/>
        <v>1.0563380281690682</v>
      </c>
      <c r="R47" s="10">
        <v>5</v>
      </c>
      <c r="S47" s="3">
        <f t="shared" si="10"/>
        <v>7.4850299401197598</v>
      </c>
      <c r="T47" s="90">
        <f t="shared" si="11"/>
        <v>0.14999999999999991</v>
      </c>
      <c r="U47" s="94">
        <f t="shared" si="12"/>
        <v>1.1227544910179632</v>
      </c>
    </row>
    <row r="48" spans="1:21" x14ac:dyDescent="0.3">
      <c r="A48" s="101"/>
      <c r="B48" s="102"/>
      <c r="C48" s="99"/>
      <c r="D48" s="99"/>
      <c r="E48" s="103">
        <v>8.2000000000000003E-2</v>
      </c>
      <c r="F48" s="11">
        <f ca="1">IFERROR(
  INDEX(
    ML_FRETE!$B$2:$I$30,
    MATCH(D48, ML_FRETE!$J$2:$J$30, 1),
    MATCH(G48, {0,19,49,79,100,120,150,200}, 1)
  ),
0
)</f>
        <v>5.65</v>
      </c>
      <c r="G48" s="3">
        <f t="shared" ca="1" si="1"/>
        <v>9.4481605351170579</v>
      </c>
      <c r="H48" s="9">
        <f t="shared" ca="1" si="2"/>
        <v>0.15000000000000002</v>
      </c>
      <c r="I48" s="85">
        <f t="shared" ca="1" si="3"/>
        <v>1.4172240802675589</v>
      </c>
      <c r="J48" s="11">
        <f ca="1">IFERROR(
  INDEX(
    ML_FRETE!$B$2:$I$30,
    MATCH(D48, ML_FRETE!$J$2:$J$30, 1),
    MATCH(K48, {0,19,49,79,100,120,150,200}, 1)
  ),
5.65
)</f>
        <v>5.65</v>
      </c>
      <c r="K48" s="3">
        <f t="shared" ca="1" si="4"/>
        <v>8.7191358024691361</v>
      </c>
      <c r="L48" s="9">
        <f t="shared" ca="1" si="5"/>
        <v>0.14999999999999997</v>
      </c>
      <c r="M48" s="85">
        <f t="shared" ca="1" si="6"/>
        <v>1.30787037037037</v>
      </c>
      <c r="N48" s="11">
        <f t="shared" ca="1" si="0"/>
        <v>5.4084507042256318</v>
      </c>
      <c r="O48" s="3">
        <f t="shared" ca="1" si="7"/>
        <v>7.0422535211271242</v>
      </c>
      <c r="P48" s="90">
        <f t="shared" ca="1" si="8"/>
        <v>0.14999999999999994</v>
      </c>
      <c r="Q48" s="94">
        <f t="shared" ca="1" si="9"/>
        <v>1.0563380281690682</v>
      </c>
      <c r="R48" s="10">
        <v>5</v>
      </c>
      <c r="S48" s="3">
        <f t="shared" si="10"/>
        <v>7.4850299401197598</v>
      </c>
      <c r="T48" s="90">
        <f t="shared" si="11"/>
        <v>0.14999999999999991</v>
      </c>
      <c r="U48" s="94">
        <f t="shared" si="12"/>
        <v>1.1227544910179632</v>
      </c>
    </row>
    <row r="49" spans="1:21" x14ac:dyDescent="0.3">
      <c r="A49" s="101"/>
      <c r="B49" s="102"/>
      <c r="C49" s="99"/>
      <c r="D49" s="99"/>
      <c r="E49" s="103">
        <v>8.2000000000000003E-2</v>
      </c>
      <c r="F49" s="11">
        <f ca="1">IFERROR(
  INDEX(
    ML_FRETE!$B$2:$I$30,
    MATCH(D49, ML_FRETE!$J$2:$J$30, 1),
    MATCH(G49, {0,19,49,79,100,120,150,200}, 1)
  ),
0
)</f>
        <v>5.65</v>
      </c>
      <c r="G49" s="3">
        <f t="shared" ca="1" si="1"/>
        <v>9.4481605351170579</v>
      </c>
      <c r="H49" s="9">
        <f t="shared" ca="1" si="2"/>
        <v>0.15000000000000002</v>
      </c>
      <c r="I49" s="85">
        <f t="shared" ca="1" si="3"/>
        <v>1.4172240802675589</v>
      </c>
      <c r="J49" s="11">
        <f ca="1">IFERROR(
  INDEX(
    ML_FRETE!$B$2:$I$30,
    MATCH(D49, ML_FRETE!$J$2:$J$30, 1),
    MATCH(K49, {0,19,49,79,100,120,150,200}, 1)
  ),
5.65
)</f>
        <v>5.65</v>
      </c>
      <c r="K49" s="3">
        <f t="shared" ca="1" si="4"/>
        <v>8.7191358024691361</v>
      </c>
      <c r="L49" s="9">
        <f t="shared" ca="1" si="5"/>
        <v>0.14999999999999997</v>
      </c>
      <c r="M49" s="85">
        <f t="shared" ca="1" si="6"/>
        <v>1.30787037037037</v>
      </c>
      <c r="N49" s="11">
        <f t="shared" ca="1" si="0"/>
        <v>5.4084507042256318</v>
      </c>
      <c r="O49" s="3">
        <f t="shared" ca="1" si="7"/>
        <v>7.0422535211271242</v>
      </c>
      <c r="P49" s="90">
        <f t="shared" ca="1" si="8"/>
        <v>0.14999999999999994</v>
      </c>
      <c r="Q49" s="94">
        <f t="shared" ca="1" si="9"/>
        <v>1.0563380281690682</v>
      </c>
      <c r="R49" s="10">
        <v>5</v>
      </c>
      <c r="S49" s="3">
        <f t="shared" si="10"/>
        <v>7.4850299401197598</v>
      </c>
      <c r="T49" s="90">
        <f t="shared" si="11"/>
        <v>0.14999999999999991</v>
      </c>
      <c r="U49" s="94">
        <f t="shared" si="12"/>
        <v>1.1227544910179632</v>
      </c>
    </row>
    <row r="50" spans="1:21" x14ac:dyDescent="0.3">
      <c r="A50" s="101"/>
      <c r="B50" s="102"/>
      <c r="C50" s="99"/>
      <c r="D50" s="99"/>
      <c r="E50" s="103">
        <v>8.2000000000000003E-2</v>
      </c>
      <c r="F50" s="11">
        <f ca="1">IFERROR(
  INDEX(
    ML_FRETE!$B$2:$I$30,
    MATCH(D50, ML_FRETE!$J$2:$J$30, 1),
    MATCH(G50, {0,19,49,79,100,120,150,200}, 1)
  ),
0
)</f>
        <v>5.65</v>
      </c>
      <c r="G50" s="3">
        <f t="shared" ca="1" si="1"/>
        <v>9.4481605351170579</v>
      </c>
      <c r="H50" s="9">
        <f t="shared" ca="1" si="2"/>
        <v>0.15000000000000002</v>
      </c>
      <c r="I50" s="85">
        <f t="shared" ca="1" si="3"/>
        <v>1.4172240802675589</v>
      </c>
      <c r="J50" s="11">
        <f ca="1">IFERROR(
  INDEX(
    ML_FRETE!$B$2:$I$30,
    MATCH(D50, ML_FRETE!$J$2:$J$30, 1),
    MATCH(K50, {0,19,49,79,100,120,150,200}, 1)
  ),
5.65
)</f>
        <v>5.65</v>
      </c>
      <c r="K50" s="3">
        <f t="shared" ca="1" si="4"/>
        <v>8.7191358024691361</v>
      </c>
      <c r="L50" s="9">
        <f t="shared" ca="1" si="5"/>
        <v>0.14999999999999997</v>
      </c>
      <c r="M50" s="85">
        <f t="shared" ca="1" si="6"/>
        <v>1.30787037037037</v>
      </c>
      <c r="N50" s="11">
        <f t="shared" ca="1" si="0"/>
        <v>5.4084507042256318</v>
      </c>
      <c r="O50" s="3">
        <f t="shared" ca="1" si="7"/>
        <v>7.0422535211271242</v>
      </c>
      <c r="P50" s="90">
        <f t="shared" ca="1" si="8"/>
        <v>0.14999999999999994</v>
      </c>
      <c r="Q50" s="94">
        <f t="shared" ca="1" si="9"/>
        <v>1.0563380281690682</v>
      </c>
      <c r="R50" s="10">
        <v>5</v>
      </c>
      <c r="S50" s="3">
        <f t="shared" si="10"/>
        <v>7.4850299401197598</v>
      </c>
      <c r="T50" s="90">
        <f t="shared" si="11"/>
        <v>0.14999999999999991</v>
      </c>
      <c r="U50" s="94">
        <f t="shared" si="12"/>
        <v>1.1227544910179632</v>
      </c>
    </row>
    <row r="51" spans="1:21" x14ac:dyDescent="0.3">
      <c r="A51" s="101"/>
      <c r="B51" s="102"/>
      <c r="C51" s="99"/>
      <c r="D51" s="99"/>
      <c r="E51" s="103">
        <v>8.2000000000000003E-2</v>
      </c>
      <c r="F51" s="11">
        <f ca="1">IFERROR(
  INDEX(
    ML_FRETE!$B$2:$I$30,
    MATCH(D51, ML_FRETE!$J$2:$J$30, 1),
    MATCH(G51, {0,19,49,79,100,120,150,200}, 1)
  ),
0
)</f>
        <v>5.65</v>
      </c>
      <c r="G51" s="3">
        <f t="shared" ca="1" si="1"/>
        <v>9.4481605351170579</v>
      </c>
      <c r="H51" s="9">
        <f t="shared" ca="1" si="2"/>
        <v>0.15000000000000002</v>
      </c>
      <c r="I51" s="85">
        <f t="shared" ca="1" si="3"/>
        <v>1.4172240802675589</v>
      </c>
      <c r="J51" s="11">
        <f ca="1">IFERROR(
  INDEX(
    ML_FRETE!$B$2:$I$30,
    MATCH(D51, ML_FRETE!$J$2:$J$30, 1),
    MATCH(K51, {0,19,49,79,100,120,150,200}, 1)
  ),
5.65
)</f>
        <v>5.65</v>
      </c>
      <c r="K51" s="3">
        <f t="shared" ca="1" si="4"/>
        <v>8.7191358024691361</v>
      </c>
      <c r="L51" s="9">
        <f t="shared" ca="1" si="5"/>
        <v>0.14999999999999997</v>
      </c>
      <c r="M51" s="85">
        <f t="shared" ca="1" si="6"/>
        <v>1.30787037037037</v>
      </c>
      <c r="N51" s="11">
        <f t="shared" ca="1" si="0"/>
        <v>5.4084507042256318</v>
      </c>
      <c r="O51" s="3">
        <f t="shared" ca="1" si="7"/>
        <v>7.0422535211271242</v>
      </c>
      <c r="P51" s="90">
        <f t="shared" ca="1" si="8"/>
        <v>0.14999999999999994</v>
      </c>
      <c r="Q51" s="94">
        <f t="shared" ca="1" si="9"/>
        <v>1.0563380281690682</v>
      </c>
      <c r="R51" s="10">
        <v>5</v>
      </c>
      <c r="S51" s="3">
        <f t="shared" si="10"/>
        <v>7.4850299401197598</v>
      </c>
      <c r="T51" s="90">
        <f t="shared" si="11"/>
        <v>0.14999999999999991</v>
      </c>
      <c r="U51" s="94">
        <f t="shared" si="12"/>
        <v>1.1227544910179632</v>
      </c>
    </row>
    <row r="52" spans="1:21" x14ac:dyDescent="0.3">
      <c r="A52" s="101"/>
      <c r="B52" s="102"/>
      <c r="C52" s="99"/>
      <c r="D52" s="99"/>
      <c r="E52" s="103">
        <v>8.2000000000000003E-2</v>
      </c>
      <c r="F52" s="11">
        <f ca="1">IFERROR(
  INDEX(
    ML_FRETE!$B$2:$I$30,
    MATCH(D52, ML_FRETE!$J$2:$J$30, 1),
    MATCH(G52, {0,19,49,79,100,120,150,200}, 1)
  ),
0
)</f>
        <v>5.65</v>
      </c>
      <c r="G52" s="3">
        <f t="shared" ca="1" si="1"/>
        <v>9.4481605351170579</v>
      </c>
      <c r="H52" s="9">
        <f t="shared" ca="1" si="2"/>
        <v>0.15000000000000002</v>
      </c>
      <c r="I52" s="85">
        <f t="shared" ca="1" si="3"/>
        <v>1.4172240802675589</v>
      </c>
      <c r="J52" s="11">
        <f ca="1">IFERROR(
  INDEX(
    ML_FRETE!$B$2:$I$30,
    MATCH(D52, ML_FRETE!$J$2:$J$30, 1),
    MATCH(K52, {0,19,49,79,100,120,150,200}, 1)
  ),
5.65
)</f>
        <v>5.65</v>
      </c>
      <c r="K52" s="3">
        <f t="shared" ca="1" si="4"/>
        <v>8.7191358024691361</v>
      </c>
      <c r="L52" s="9">
        <f t="shared" ca="1" si="5"/>
        <v>0.14999999999999997</v>
      </c>
      <c r="M52" s="85">
        <f t="shared" ca="1" si="6"/>
        <v>1.30787037037037</v>
      </c>
      <c r="N52" s="11">
        <f t="shared" ca="1" si="0"/>
        <v>5.4084507042256318</v>
      </c>
      <c r="O52" s="3">
        <f t="shared" ca="1" si="7"/>
        <v>7.0422535211271242</v>
      </c>
      <c r="P52" s="90">
        <f t="shared" ca="1" si="8"/>
        <v>0.14999999999999994</v>
      </c>
      <c r="Q52" s="94">
        <f t="shared" ca="1" si="9"/>
        <v>1.0563380281690682</v>
      </c>
      <c r="R52" s="10">
        <v>5</v>
      </c>
      <c r="S52" s="3">
        <f t="shared" si="10"/>
        <v>7.4850299401197598</v>
      </c>
      <c r="T52" s="90">
        <f t="shared" si="11"/>
        <v>0.14999999999999991</v>
      </c>
      <c r="U52" s="94">
        <f t="shared" si="12"/>
        <v>1.1227544910179632</v>
      </c>
    </row>
    <row r="53" spans="1:21" x14ac:dyDescent="0.3">
      <c r="A53" s="101"/>
      <c r="B53" s="102"/>
      <c r="C53" s="99"/>
      <c r="D53" s="99"/>
      <c r="E53" s="103">
        <v>8.2000000000000003E-2</v>
      </c>
      <c r="F53" s="11">
        <f ca="1">IFERROR(
  INDEX(
    ML_FRETE!$B$2:$I$30,
    MATCH(D53, ML_FRETE!$J$2:$J$30, 1),
    MATCH(G53, {0,19,49,79,100,120,150,200}, 1)
  ),
0
)</f>
        <v>5.65</v>
      </c>
      <c r="G53" s="3">
        <f t="shared" ca="1" si="1"/>
        <v>9.4481605351170579</v>
      </c>
      <c r="H53" s="9">
        <f t="shared" ca="1" si="2"/>
        <v>0.15000000000000002</v>
      </c>
      <c r="I53" s="85">
        <f t="shared" ca="1" si="3"/>
        <v>1.4172240802675589</v>
      </c>
      <c r="J53" s="11">
        <f ca="1">IFERROR(
  INDEX(
    ML_FRETE!$B$2:$I$30,
    MATCH(D53, ML_FRETE!$J$2:$J$30, 1),
    MATCH(K53, {0,19,49,79,100,120,150,200}, 1)
  ),
5.65
)</f>
        <v>5.65</v>
      </c>
      <c r="K53" s="3">
        <f t="shared" ca="1" si="4"/>
        <v>8.7191358024691361</v>
      </c>
      <c r="L53" s="9">
        <f t="shared" ca="1" si="5"/>
        <v>0.14999999999999997</v>
      </c>
      <c r="M53" s="85">
        <f t="shared" ca="1" si="6"/>
        <v>1.30787037037037</v>
      </c>
      <c r="N53" s="11">
        <f t="shared" ca="1" si="0"/>
        <v>5.4084507042256318</v>
      </c>
      <c r="O53" s="3">
        <f t="shared" ca="1" si="7"/>
        <v>7.0422535211271242</v>
      </c>
      <c r="P53" s="90">
        <f t="shared" ca="1" si="8"/>
        <v>0.14999999999999994</v>
      </c>
      <c r="Q53" s="94">
        <f t="shared" ca="1" si="9"/>
        <v>1.0563380281690682</v>
      </c>
      <c r="R53" s="10">
        <v>5</v>
      </c>
      <c r="S53" s="3">
        <f t="shared" si="10"/>
        <v>7.4850299401197598</v>
      </c>
      <c r="T53" s="90">
        <f t="shared" si="11"/>
        <v>0.14999999999999991</v>
      </c>
      <c r="U53" s="94">
        <f t="shared" si="12"/>
        <v>1.1227544910179632</v>
      </c>
    </row>
    <row r="54" spans="1:21" x14ac:dyDescent="0.3">
      <c r="A54" s="101"/>
      <c r="B54" s="102"/>
      <c r="C54" s="99"/>
      <c r="D54" s="99"/>
      <c r="E54" s="103">
        <v>8.2000000000000003E-2</v>
      </c>
      <c r="F54" s="11">
        <f ca="1">IFERROR(
  INDEX(
    ML_FRETE!$B$2:$I$30,
    MATCH(D54, ML_FRETE!$J$2:$J$30, 1),
    MATCH(G54, {0,19,49,79,100,120,150,200}, 1)
  ),
0
)</f>
        <v>5.65</v>
      </c>
      <c r="G54" s="3">
        <f t="shared" ca="1" si="1"/>
        <v>9.4481605351170579</v>
      </c>
      <c r="H54" s="9">
        <f t="shared" ca="1" si="2"/>
        <v>0.15000000000000002</v>
      </c>
      <c r="I54" s="85">
        <f t="shared" ca="1" si="3"/>
        <v>1.4172240802675589</v>
      </c>
      <c r="J54" s="11">
        <f ca="1">IFERROR(
  INDEX(
    ML_FRETE!$B$2:$I$30,
    MATCH(D54, ML_FRETE!$J$2:$J$30, 1),
    MATCH(K54, {0,19,49,79,100,120,150,200}, 1)
  ),
5.65
)</f>
        <v>5.65</v>
      </c>
      <c r="K54" s="3">
        <f t="shared" ca="1" si="4"/>
        <v>8.7191358024691361</v>
      </c>
      <c r="L54" s="9">
        <f t="shared" ca="1" si="5"/>
        <v>0.14999999999999997</v>
      </c>
      <c r="M54" s="85">
        <f t="shared" ca="1" si="6"/>
        <v>1.30787037037037</v>
      </c>
      <c r="N54" s="11">
        <f t="shared" ca="1" si="0"/>
        <v>5.4084507042256318</v>
      </c>
      <c r="O54" s="3">
        <f t="shared" ca="1" si="7"/>
        <v>7.0422535211271242</v>
      </c>
      <c r="P54" s="90">
        <f t="shared" ca="1" si="8"/>
        <v>0.14999999999999994</v>
      </c>
      <c r="Q54" s="94">
        <f t="shared" ca="1" si="9"/>
        <v>1.0563380281690682</v>
      </c>
      <c r="R54" s="10">
        <v>5</v>
      </c>
      <c r="S54" s="3">
        <f t="shared" si="10"/>
        <v>7.4850299401197598</v>
      </c>
      <c r="T54" s="90">
        <f t="shared" si="11"/>
        <v>0.14999999999999991</v>
      </c>
      <c r="U54" s="94">
        <f t="shared" si="12"/>
        <v>1.1227544910179632</v>
      </c>
    </row>
    <row r="55" spans="1:21" x14ac:dyDescent="0.3">
      <c r="A55" s="101"/>
      <c r="B55" s="102"/>
      <c r="C55" s="99"/>
      <c r="D55" s="99"/>
      <c r="E55" s="103">
        <v>8.2000000000000003E-2</v>
      </c>
      <c r="F55" s="11">
        <f ca="1">IFERROR(
  INDEX(
    ML_FRETE!$B$2:$I$30,
    MATCH(D55, ML_FRETE!$J$2:$J$30, 1),
    MATCH(G55, {0,19,49,79,100,120,150,200}, 1)
  ),
0
)</f>
        <v>5.65</v>
      </c>
      <c r="G55" s="3">
        <f t="shared" ca="1" si="1"/>
        <v>9.4481605351170579</v>
      </c>
      <c r="H55" s="9">
        <f t="shared" ca="1" si="2"/>
        <v>0.15000000000000002</v>
      </c>
      <c r="I55" s="85">
        <f t="shared" ca="1" si="3"/>
        <v>1.4172240802675589</v>
      </c>
      <c r="J55" s="11">
        <f ca="1">IFERROR(
  INDEX(
    ML_FRETE!$B$2:$I$30,
    MATCH(D55, ML_FRETE!$J$2:$J$30, 1),
    MATCH(K55, {0,19,49,79,100,120,150,200}, 1)
  ),
5.65
)</f>
        <v>5.65</v>
      </c>
      <c r="K55" s="3">
        <f t="shared" ca="1" si="4"/>
        <v>8.7191358024691361</v>
      </c>
      <c r="L55" s="9">
        <f t="shared" ca="1" si="5"/>
        <v>0.14999999999999997</v>
      </c>
      <c r="M55" s="85">
        <f t="shared" ca="1" si="6"/>
        <v>1.30787037037037</v>
      </c>
      <c r="N55" s="11">
        <f t="shared" ca="1" si="0"/>
        <v>5.4084507042256318</v>
      </c>
      <c r="O55" s="3">
        <f t="shared" ca="1" si="7"/>
        <v>7.0422535211271242</v>
      </c>
      <c r="P55" s="90">
        <f t="shared" ca="1" si="8"/>
        <v>0.14999999999999994</v>
      </c>
      <c r="Q55" s="94">
        <f t="shared" ca="1" si="9"/>
        <v>1.0563380281690682</v>
      </c>
      <c r="R55" s="10">
        <v>5</v>
      </c>
      <c r="S55" s="3">
        <f t="shared" si="10"/>
        <v>7.4850299401197598</v>
      </c>
      <c r="T55" s="90">
        <f t="shared" si="11"/>
        <v>0.14999999999999991</v>
      </c>
      <c r="U55" s="94">
        <f t="shared" si="12"/>
        <v>1.1227544910179632</v>
      </c>
    </row>
    <row r="56" spans="1:21" x14ac:dyDescent="0.3">
      <c r="A56" s="101"/>
      <c r="B56" s="102"/>
      <c r="C56" s="99"/>
      <c r="D56" s="99"/>
      <c r="E56" s="103">
        <v>8.2000000000000003E-2</v>
      </c>
      <c r="F56" s="11">
        <f ca="1">IFERROR(
  INDEX(
    ML_FRETE!$B$2:$I$30,
    MATCH(D56, ML_FRETE!$J$2:$J$30, 1),
    MATCH(G56, {0,19,49,79,100,120,150,200}, 1)
  ),
0
)</f>
        <v>5.65</v>
      </c>
      <c r="G56" s="3">
        <f t="shared" ca="1" si="1"/>
        <v>9.4481605351170579</v>
      </c>
      <c r="H56" s="9">
        <f t="shared" ca="1" si="2"/>
        <v>0.15000000000000002</v>
      </c>
      <c r="I56" s="85">
        <f t="shared" ca="1" si="3"/>
        <v>1.4172240802675589</v>
      </c>
      <c r="J56" s="11">
        <f ca="1">IFERROR(
  INDEX(
    ML_FRETE!$B$2:$I$30,
    MATCH(D56, ML_FRETE!$J$2:$J$30, 1),
    MATCH(K56, {0,19,49,79,100,120,150,200}, 1)
  ),
5.65
)</f>
        <v>5.65</v>
      </c>
      <c r="K56" s="3">
        <f t="shared" ca="1" si="4"/>
        <v>8.7191358024691361</v>
      </c>
      <c r="L56" s="9">
        <f t="shared" ca="1" si="5"/>
        <v>0.14999999999999997</v>
      </c>
      <c r="M56" s="85">
        <f t="shared" ca="1" si="6"/>
        <v>1.30787037037037</v>
      </c>
      <c r="N56" s="11">
        <f t="shared" ca="1" si="0"/>
        <v>5.4084507042256318</v>
      </c>
      <c r="O56" s="3">
        <f t="shared" ca="1" si="7"/>
        <v>7.0422535211271242</v>
      </c>
      <c r="P56" s="90">
        <f t="shared" ca="1" si="8"/>
        <v>0.14999999999999994</v>
      </c>
      <c r="Q56" s="94">
        <f t="shared" ca="1" si="9"/>
        <v>1.0563380281690682</v>
      </c>
      <c r="R56" s="10">
        <v>5</v>
      </c>
      <c r="S56" s="3">
        <f t="shared" si="10"/>
        <v>7.4850299401197598</v>
      </c>
      <c r="T56" s="90">
        <f t="shared" si="11"/>
        <v>0.14999999999999991</v>
      </c>
      <c r="U56" s="94">
        <f t="shared" si="12"/>
        <v>1.1227544910179632</v>
      </c>
    </row>
    <row r="57" spans="1:21" x14ac:dyDescent="0.3">
      <c r="A57" s="101"/>
      <c r="B57" s="102"/>
      <c r="C57" s="99"/>
      <c r="D57" s="99"/>
      <c r="E57" s="103">
        <v>8.2000000000000003E-2</v>
      </c>
      <c r="F57" s="11">
        <f ca="1">IFERROR(
  INDEX(
    ML_FRETE!$B$2:$I$30,
    MATCH(D57, ML_FRETE!$J$2:$J$30, 1),
    MATCH(G57, {0,19,49,79,100,120,150,200}, 1)
  ),
0
)</f>
        <v>5.65</v>
      </c>
      <c r="G57" s="3">
        <f t="shared" ca="1" si="1"/>
        <v>9.4481605351170579</v>
      </c>
      <c r="H57" s="9">
        <f t="shared" ca="1" si="2"/>
        <v>0.15000000000000002</v>
      </c>
      <c r="I57" s="85">
        <f t="shared" ca="1" si="3"/>
        <v>1.4172240802675589</v>
      </c>
      <c r="J57" s="11">
        <f ca="1">IFERROR(
  INDEX(
    ML_FRETE!$B$2:$I$30,
    MATCH(D57, ML_FRETE!$J$2:$J$30, 1),
    MATCH(K57, {0,19,49,79,100,120,150,200}, 1)
  ),
5.65
)</f>
        <v>5.65</v>
      </c>
      <c r="K57" s="3">
        <f t="shared" ca="1" si="4"/>
        <v>8.7191358024691361</v>
      </c>
      <c r="L57" s="9">
        <f t="shared" ca="1" si="5"/>
        <v>0.14999999999999997</v>
      </c>
      <c r="M57" s="85">
        <f t="shared" ca="1" si="6"/>
        <v>1.30787037037037</v>
      </c>
      <c r="N57" s="11">
        <f t="shared" ca="1" si="0"/>
        <v>5.4084507042256318</v>
      </c>
      <c r="O57" s="3">
        <f t="shared" ca="1" si="7"/>
        <v>7.0422535211271242</v>
      </c>
      <c r="P57" s="90">
        <f t="shared" ca="1" si="8"/>
        <v>0.14999999999999994</v>
      </c>
      <c r="Q57" s="94">
        <f t="shared" ca="1" si="9"/>
        <v>1.0563380281690682</v>
      </c>
      <c r="R57" s="10">
        <v>5</v>
      </c>
      <c r="S57" s="3">
        <f t="shared" si="10"/>
        <v>7.4850299401197598</v>
      </c>
      <c r="T57" s="90">
        <f t="shared" si="11"/>
        <v>0.14999999999999991</v>
      </c>
      <c r="U57" s="94">
        <f t="shared" si="12"/>
        <v>1.1227544910179632</v>
      </c>
    </row>
    <row r="58" spans="1:21" x14ac:dyDescent="0.3">
      <c r="A58" s="101"/>
      <c r="B58" s="102"/>
      <c r="C58" s="99"/>
      <c r="D58" s="99"/>
      <c r="E58" s="103">
        <v>8.2000000000000003E-2</v>
      </c>
      <c r="F58" s="11">
        <f ca="1">IFERROR(
  INDEX(
    ML_FRETE!$B$2:$I$30,
    MATCH(D58, ML_FRETE!$J$2:$J$30, 1),
    MATCH(G58, {0,19,49,79,100,120,150,200}, 1)
  ),
0
)</f>
        <v>5.65</v>
      </c>
      <c r="G58" s="3">
        <f t="shared" ca="1" si="1"/>
        <v>9.4481605351170579</v>
      </c>
      <c r="H58" s="9">
        <f t="shared" ca="1" si="2"/>
        <v>0.15000000000000002</v>
      </c>
      <c r="I58" s="85">
        <f t="shared" ca="1" si="3"/>
        <v>1.4172240802675589</v>
      </c>
      <c r="J58" s="11">
        <f ca="1">IFERROR(
  INDEX(
    ML_FRETE!$B$2:$I$30,
    MATCH(D58, ML_FRETE!$J$2:$J$30, 1),
    MATCH(K58, {0,19,49,79,100,120,150,200}, 1)
  ),
5.65
)</f>
        <v>5.65</v>
      </c>
      <c r="K58" s="3">
        <f t="shared" ca="1" si="4"/>
        <v>8.7191358024691361</v>
      </c>
      <c r="L58" s="9">
        <f t="shared" ca="1" si="5"/>
        <v>0.14999999999999997</v>
      </c>
      <c r="M58" s="85">
        <f t="shared" ca="1" si="6"/>
        <v>1.30787037037037</v>
      </c>
      <c r="N58" s="11">
        <f t="shared" ca="1" si="0"/>
        <v>5.4084507042256318</v>
      </c>
      <c r="O58" s="3">
        <f t="shared" ca="1" si="7"/>
        <v>7.0422535211271242</v>
      </c>
      <c r="P58" s="90">
        <f t="shared" ca="1" si="8"/>
        <v>0.14999999999999994</v>
      </c>
      <c r="Q58" s="94">
        <f t="shared" ca="1" si="9"/>
        <v>1.0563380281690682</v>
      </c>
      <c r="R58" s="10">
        <v>5</v>
      </c>
      <c r="S58" s="3">
        <f t="shared" si="10"/>
        <v>7.4850299401197598</v>
      </c>
      <c r="T58" s="90">
        <f t="shared" si="11"/>
        <v>0.14999999999999991</v>
      </c>
      <c r="U58" s="94">
        <f t="shared" si="12"/>
        <v>1.1227544910179632</v>
      </c>
    </row>
    <row r="59" spans="1:21" x14ac:dyDescent="0.3">
      <c r="A59" s="101"/>
      <c r="B59" s="102"/>
      <c r="C59" s="99"/>
      <c r="D59" s="99"/>
      <c r="E59" s="103">
        <v>8.2000000000000003E-2</v>
      </c>
      <c r="F59" s="11">
        <f ca="1">IFERROR(
  INDEX(
    ML_FRETE!$B$2:$I$30,
    MATCH(D59, ML_FRETE!$J$2:$J$30, 1),
    MATCH(G59, {0,19,49,79,100,120,150,200}, 1)
  ),
0
)</f>
        <v>5.65</v>
      </c>
      <c r="G59" s="3">
        <f t="shared" ca="1" si="1"/>
        <v>9.4481605351170579</v>
      </c>
      <c r="H59" s="9">
        <f t="shared" ca="1" si="2"/>
        <v>0.15000000000000002</v>
      </c>
      <c r="I59" s="85">
        <f t="shared" ca="1" si="3"/>
        <v>1.4172240802675589</v>
      </c>
      <c r="J59" s="11">
        <f ca="1">IFERROR(
  INDEX(
    ML_FRETE!$B$2:$I$30,
    MATCH(D59, ML_FRETE!$J$2:$J$30, 1),
    MATCH(K59, {0,19,49,79,100,120,150,200}, 1)
  ),
5.65
)</f>
        <v>5.65</v>
      </c>
      <c r="K59" s="3">
        <f t="shared" ca="1" si="4"/>
        <v>8.7191358024691361</v>
      </c>
      <c r="L59" s="9">
        <f t="shared" ca="1" si="5"/>
        <v>0.14999999999999997</v>
      </c>
      <c r="M59" s="85">
        <f t="shared" ca="1" si="6"/>
        <v>1.30787037037037</v>
      </c>
      <c r="N59" s="11">
        <f t="shared" ca="1" si="0"/>
        <v>5.4084507042256318</v>
      </c>
      <c r="O59" s="3">
        <f t="shared" ca="1" si="7"/>
        <v>7.0422535211271242</v>
      </c>
      <c r="P59" s="90">
        <f t="shared" ca="1" si="8"/>
        <v>0.14999999999999994</v>
      </c>
      <c r="Q59" s="94">
        <f t="shared" ca="1" si="9"/>
        <v>1.0563380281690682</v>
      </c>
      <c r="R59" s="10">
        <v>5</v>
      </c>
      <c r="S59" s="3">
        <f t="shared" si="10"/>
        <v>7.4850299401197598</v>
      </c>
      <c r="T59" s="90">
        <f t="shared" si="11"/>
        <v>0.14999999999999991</v>
      </c>
      <c r="U59" s="94">
        <f t="shared" si="12"/>
        <v>1.1227544910179632</v>
      </c>
    </row>
    <row r="60" spans="1:21" x14ac:dyDescent="0.3">
      <c r="A60" s="101"/>
      <c r="B60" s="102"/>
      <c r="C60" s="99"/>
      <c r="D60" s="99"/>
      <c r="E60" s="103">
        <v>8.2000000000000003E-2</v>
      </c>
      <c r="F60" s="11">
        <f ca="1">IFERROR(
  INDEX(
    ML_FRETE!$B$2:$I$30,
    MATCH(D60, ML_FRETE!$J$2:$J$30, 1),
    MATCH(G60, {0,19,49,79,100,120,150,200}, 1)
  ),
0
)</f>
        <v>5.65</v>
      </c>
      <c r="G60" s="3">
        <f t="shared" ca="1" si="1"/>
        <v>9.4481605351170579</v>
      </c>
      <c r="H60" s="9">
        <f t="shared" ca="1" si="2"/>
        <v>0.15000000000000002</v>
      </c>
      <c r="I60" s="85">
        <f t="shared" ca="1" si="3"/>
        <v>1.4172240802675589</v>
      </c>
      <c r="J60" s="11">
        <f ca="1">IFERROR(
  INDEX(
    ML_FRETE!$B$2:$I$30,
    MATCH(D60, ML_FRETE!$J$2:$J$30, 1),
    MATCH(K60, {0,19,49,79,100,120,150,200}, 1)
  ),
5.65
)</f>
        <v>5.65</v>
      </c>
      <c r="K60" s="3">
        <f t="shared" ca="1" si="4"/>
        <v>8.7191358024691361</v>
      </c>
      <c r="L60" s="9">
        <f t="shared" ca="1" si="5"/>
        <v>0.14999999999999997</v>
      </c>
      <c r="M60" s="85">
        <f t="shared" ca="1" si="6"/>
        <v>1.30787037037037</v>
      </c>
      <c r="N60" s="11">
        <f t="shared" ca="1" si="0"/>
        <v>5.4084507042256318</v>
      </c>
      <c r="O60" s="3">
        <f t="shared" ca="1" si="7"/>
        <v>7.0422535211271242</v>
      </c>
      <c r="P60" s="90">
        <f t="shared" ca="1" si="8"/>
        <v>0.14999999999999994</v>
      </c>
      <c r="Q60" s="94">
        <f t="shared" ca="1" si="9"/>
        <v>1.0563380281690682</v>
      </c>
      <c r="R60" s="10">
        <v>5</v>
      </c>
      <c r="S60" s="3">
        <f t="shared" si="10"/>
        <v>7.4850299401197598</v>
      </c>
      <c r="T60" s="90">
        <f t="shared" si="11"/>
        <v>0.14999999999999991</v>
      </c>
      <c r="U60" s="94">
        <f t="shared" si="12"/>
        <v>1.1227544910179632</v>
      </c>
    </row>
    <row r="61" spans="1:21" x14ac:dyDescent="0.3">
      <c r="A61" s="101"/>
      <c r="B61" s="102"/>
      <c r="C61" s="99"/>
      <c r="D61" s="99"/>
      <c r="E61" s="103">
        <v>8.2000000000000003E-2</v>
      </c>
      <c r="F61" s="11">
        <f ca="1">IFERROR(
  INDEX(
    ML_FRETE!$B$2:$I$30,
    MATCH(D61, ML_FRETE!$J$2:$J$30, 1),
    MATCH(G61, {0,19,49,79,100,120,150,200}, 1)
  ),
0
)</f>
        <v>5.65</v>
      </c>
      <c r="G61" s="3">
        <f t="shared" ca="1" si="1"/>
        <v>9.4481605351170579</v>
      </c>
      <c r="H61" s="9">
        <f t="shared" ca="1" si="2"/>
        <v>0.15000000000000002</v>
      </c>
      <c r="I61" s="85">
        <f t="shared" ca="1" si="3"/>
        <v>1.4172240802675589</v>
      </c>
      <c r="J61" s="11">
        <f ca="1">IFERROR(
  INDEX(
    ML_FRETE!$B$2:$I$30,
    MATCH(D61, ML_FRETE!$J$2:$J$30, 1),
    MATCH(K61, {0,19,49,79,100,120,150,200}, 1)
  ),
5.65
)</f>
        <v>5.65</v>
      </c>
      <c r="K61" s="3">
        <f t="shared" ca="1" si="4"/>
        <v>8.7191358024691361</v>
      </c>
      <c r="L61" s="9">
        <f t="shared" ca="1" si="5"/>
        <v>0.14999999999999997</v>
      </c>
      <c r="M61" s="85">
        <f t="shared" ca="1" si="6"/>
        <v>1.30787037037037</v>
      </c>
      <c r="N61" s="11">
        <f t="shared" ca="1" si="0"/>
        <v>5.4084507042256318</v>
      </c>
      <c r="O61" s="3">
        <f t="shared" ca="1" si="7"/>
        <v>7.0422535211271242</v>
      </c>
      <c r="P61" s="90">
        <f t="shared" ca="1" si="8"/>
        <v>0.14999999999999994</v>
      </c>
      <c r="Q61" s="94">
        <f t="shared" ca="1" si="9"/>
        <v>1.0563380281690682</v>
      </c>
      <c r="R61" s="10">
        <v>5</v>
      </c>
      <c r="S61" s="3">
        <f t="shared" si="10"/>
        <v>7.4850299401197598</v>
      </c>
      <c r="T61" s="90">
        <f t="shared" si="11"/>
        <v>0.14999999999999991</v>
      </c>
      <c r="U61" s="94">
        <f t="shared" si="12"/>
        <v>1.1227544910179632</v>
      </c>
    </row>
    <row r="62" spans="1:21" x14ac:dyDescent="0.3">
      <c r="A62" s="101"/>
      <c r="B62" s="102"/>
      <c r="C62" s="99"/>
      <c r="D62" s="99"/>
      <c r="E62" s="103">
        <v>8.2000000000000003E-2</v>
      </c>
      <c r="F62" s="11">
        <f ca="1">IFERROR(
  INDEX(
    ML_FRETE!$B$2:$I$30,
    MATCH(D62, ML_FRETE!$J$2:$J$30, 1),
    MATCH(G62, {0,19,49,79,100,120,150,200}, 1)
  ),
0
)</f>
        <v>5.65</v>
      </c>
      <c r="G62" s="3">
        <f t="shared" ca="1" si="1"/>
        <v>9.4481605351170579</v>
      </c>
      <c r="H62" s="9">
        <f t="shared" ca="1" si="2"/>
        <v>0.15000000000000002</v>
      </c>
      <c r="I62" s="85">
        <f t="shared" ca="1" si="3"/>
        <v>1.4172240802675589</v>
      </c>
      <c r="J62" s="11">
        <f ca="1">IFERROR(
  INDEX(
    ML_FRETE!$B$2:$I$30,
    MATCH(D62, ML_FRETE!$J$2:$J$30, 1),
    MATCH(K62, {0,19,49,79,100,120,150,200}, 1)
  ),
5.65
)</f>
        <v>5.65</v>
      </c>
      <c r="K62" s="3">
        <f t="shared" ca="1" si="4"/>
        <v>8.7191358024691361</v>
      </c>
      <c r="L62" s="9">
        <f t="shared" ca="1" si="5"/>
        <v>0.14999999999999997</v>
      </c>
      <c r="M62" s="85">
        <f t="shared" ca="1" si="6"/>
        <v>1.30787037037037</v>
      </c>
      <c r="N62" s="11">
        <f t="shared" ca="1" si="0"/>
        <v>5.4084507042256318</v>
      </c>
      <c r="O62" s="3">
        <f t="shared" ca="1" si="7"/>
        <v>7.0422535211271242</v>
      </c>
      <c r="P62" s="90">
        <f t="shared" ca="1" si="8"/>
        <v>0.14999999999999994</v>
      </c>
      <c r="Q62" s="94">
        <f t="shared" ca="1" si="9"/>
        <v>1.0563380281690682</v>
      </c>
      <c r="R62" s="10">
        <v>5</v>
      </c>
      <c r="S62" s="3">
        <f t="shared" si="10"/>
        <v>7.4850299401197598</v>
      </c>
      <c r="T62" s="90">
        <f t="shared" si="11"/>
        <v>0.14999999999999991</v>
      </c>
      <c r="U62" s="94">
        <f t="shared" si="12"/>
        <v>1.1227544910179632</v>
      </c>
    </row>
    <row r="63" spans="1:21" x14ac:dyDescent="0.3">
      <c r="A63" s="101"/>
      <c r="B63" s="102"/>
      <c r="C63" s="99"/>
      <c r="D63" s="99"/>
      <c r="E63" s="103">
        <v>8.2000000000000003E-2</v>
      </c>
      <c r="F63" s="11">
        <f ca="1">IFERROR(
  INDEX(
    ML_FRETE!$B$2:$I$30,
    MATCH(D63, ML_FRETE!$J$2:$J$30, 1),
    MATCH(G63, {0,19,49,79,100,120,150,200}, 1)
  ),
0
)</f>
        <v>5.65</v>
      </c>
      <c r="G63" s="3">
        <f t="shared" ca="1" si="1"/>
        <v>9.4481605351170579</v>
      </c>
      <c r="H63" s="9">
        <f t="shared" ca="1" si="2"/>
        <v>0.15000000000000002</v>
      </c>
      <c r="I63" s="85">
        <f t="shared" ca="1" si="3"/>
        <v>1.4172240802675589</v>
      </c>
      <c r="J63" s="11">
        <f ca="1">IFERROR(
  INDEX(
    ML_FRETE!$B$2:$I$30,
    MATCH(D63, ML_FRETE!$J$2:$J$30, 1),
    MATCH(K63, {0,19,49,79,100,120,150,200}, 1)
  ),
5.65
)</f>
        <v>5.65</v>
      </c>
      <c r="K63" s="3">
        <f t="shared" ca="1" si="4"/>
        <v>8.7191358024691361</v>
      </c>
      <c r="L63" s="9">
        <f t="shared" ca="1" si="5"/>
        <v>0.14999999999999997</v>
      </c>
      <c r="M63" s="85">
        <f t="shared" ca="1" si="6"/>
        <v>1.30787037037037</v>
      </c>
      <c r="N63" s="11">
        <f t="shared" ca="1" si="0"/>
        <v>5.4084507042256318</v>
      </c>
      <c r="O63" s="3">
        <f t="shared" ca="1" si="7"/>
        <v>7.0422535211271242</v>
      </c>
      <c r="P63" s="90">
        <f t="shared" ca="1" si="8"/>
        <v>0.14999999999999994</v>
      </c>
      <c r="Q63" s="94">
        <f t="shared" ca="1" si="9"/>
        <v>1.0563380281690682</v>
      </c>
      <c r="R63" s="10">
        <v>5</v>
      </c>
      <c r="S63" s="3">
        <f t="shared" si="10"/>
        <v>7.4850299401197598</v>
      </c>
      <c r="T63" s="90">
        <f t="shared" si="11"/>
        <v>0.14999999999999991</v>
      </c>
      <c r="U63" s="94">
        <f t="shared" si="12"/>
        <v>1.1227544910179632</v>
      </c>
    </row>
    <row r="64" spans="1:21" x14ac:dyDescent="0.3">
      <c r="A64" s="101"/>
      <c r="B64" s="102"/>
      <c r="C64" s="99"/>
      <c r="D64" s="99"/>
      <c r="E64" s="103">
        <v>8.2000000000000003E-2</v>
      </c>
      <c r="F64" s="11">
        <f ca="1">IFERROR(
  INDEX(
    ML_FRETE!$B$2:$I$30,
    MATCH(D64, ML_FRETE!$J$2:$J$30, 1),
    MATCH(G64, {0,19,49,79,100,120,150,200}, 1)
  ),
0
)</f>
        <v>5.65</v>
      </c>
      <c r="G64" s="3">
        <f t="shared" ca="1" si="1"/>
        <v>9.4481605351170579</v>
      </c>
      <c r="H64" s="9">
        <f t="shared" ca="1" si="2"/>
        <v>0.15000000000000002</v>
      </c>
      <c r="I64" s="85">
        <f t="shared" ca="1" si="3"/>
        <v>1.4172240802675589</v>
      </c>
      <c r="J64" s="11">
        <f ca="1">IFERROR(
  INDEX(
    ML_FRETE!$B$2:$I$30,
    MATCH(D64, ML_FRETE!$J$2:$J$30, 1),
    MATCH(K64, {0,19,49,79,100,120,150,200}, 1)
  ),
5.65
)</f>
        <v>5.65</v>
      </c>
      <c r="K64" s="3">
        <f t="shared" ca="1" si="4"/>
        <v>8.7191358024691361</v>
      </c>
      <c r="L64" s="9">
        <f t="shared" ca="1" si="5"/>
        <v>0.14999999999999997</v>
      </c>
      <c r="M64" s="85">
        <f t="shared" ca="1" si="6"/>
        <v>1.30787037037037</v>
      </c>
      <c r="N64" s="11">
        <f t="shared" ca="1" si="0"/>
        <v>5.4084507042256318</v>
      </c>
      <c r="O64" s="3">
        <f t="shared" ca="1" si="7"/>
        <v>7.0422535211271242</v>
      </c>
      <c r="P64" s="90">
        <f t="shared" ca="1" si="8"/>
        <v>0.14999999999999994</v>
      </c>
      <c r="Q64" s="94">
        <f t="shared" ca="1" si="9"/>
        <v>1.0563380281690682</v>
      </c>
      <c r="R64" s="10">
        <v>5</v>
      </c>
      <c r="S64" s="3">
        <f t="shared" si="10"/>
        <v>7.4850299401197598</v>
      </c>
      <c r="T64" s="90">
        <f t="shared" si="11"/>
        <v>0.14999999999999991</v>
      </c>
      <c r="U64" s="94">
        <f t="shared" si="12"/>
        <v>1.1227544910179632</v>
      </c>
    </row>
    <row r="65" spans="1:21" x14ac:dyDescent="0.3">
      <c r="A65" s="101"/>
      <c r="B65" s="102"/>
      <c r="C65" s="99"/>
      <c r="D65" s="99"/>
      <c r="E65" s="103">
        <v>8.2000000000000003E-2</v>
      </c>
      <c r="F65" s="11">
        <f ca="1">IFERROR(
  INDEX(
    ML_FRETE!$B$2:$I$30,
    MATCH(D65, ML_FRETE!$J$2:$J$30, 1),
    MATCH(G65, {0,19,49,79,100,120,150,200}, 1)
  ),
0
)</f>
        <v>5.65</v>
      </c>
      <c r="G65" s="3">
        <f t="shared" ca="1" si="1"/>
        <v>9.4481605351170579</v>
      </c>
      <c r="H65" s="9">
        <f t="shared" ca="1" si="2"/>
        <v>0.15000000000000002</v>
      </c>
      <c r="I65" s="85">
        <f t="shared" ca="1" si="3"/>
        <v>1.4172240802675589</v>
      </c>
      <c r="J65" s="11">
        <f ca="1">IFERROR(
  INDEX(
    ML_FRETE!$B$2:$I$30,
    MATCH(D65, ML_FRETE!$J$2:$J$30, 1),
    MATCH(K65, {0,19,49,79,100,120,150,200}, 1)
  ),
5.65
)</f>
        <v>5.65</v>
      </c>
      <c r="K65" s="3">
        <f t="shared" ca="1" si="4"/>
        <v>8.7191358024691361</v>
      </c>
      <c r="L65" s="9">
        <f t="shared" ca="1" si="5"/>
        <v>0.14999999999999997</v>
      </c>
      <c r="M65" s="85">
        <f t="shared" ca="1" si="6"/>
        <v>1.30787037037037</v>
      </c>
      <c r="N65" s="11">
        <f t="shared" ca="1" si="0"/>
        <v>5.4084507042256318</v>
      </c>
      <c r="O65" s="3">
        <f t="shared" ca="1" si="7"/>
        <v>7.0422535211271242</v>
      </c>
      <c r="P65" s="90">
        <f t="shared" ca="1" si="8"/>
        <v>0.14999999999999994</v>
      </c>
      <c r="Q65" s="94">
        <f t="shared" ca="1" si="9"/>
        <v>1.0563380281690682</v>
      </c>
      <c r="R65" s="10">
        <v>5</v>
      </c>
      <c r="S65" s="3">
        <f t="shared" si="10"/>
        <v>7.4850299401197598</v>
      </c>
      <c r="T65" s="90">
        <f t="shared" si="11"/>
        <v>0.14999999999999991</v>
      </c>
      <c r="U65" s="94">
        <f t="shared" si="12"/>
        <v>1.1227544910179632</v>
      </c>
    </row>
    <row r="66" spans="1:21" x14ac:dyDescent="0.3">
      <c r="A66" s="101"/>
      <c r="B66" s="102"/>
      <c r="C66" s="99"/>
      <c r="D66" s="99"/>
      <c r="E66" s="103">
        <v>8.2000000000000003E-2</v>
      </c>
      <c r="F66" s="11">
        <f ca="1">IFERROR(
  INDEX(
    ML_FRETE!$B$2:$I$30,
    MATCH(D66, ML_FRETE!$J$2:$J$30, 1),
    MATCH(G66, {0,19,49,79,100,120,150,200}, 1)
  ),
0
)</f>
        <v>5.65</v>
      </c>
      <c r="G66" s="3">
        <f t="shared" ca="1" si="1"/>
        <v>9.4481605351170579</v>
      </c>
      <c r="H66" s="9">
        <f t="shared" ca="1" si="2"/>
        <v>0.15000000000000002</v>
      </c>
      <c r="I66" s="85">
        <f t="shared" ca="1" si="3"/>
        <v>1.4172240802675589</v>
      </c>
      <c r="J66" s="11">
        <f ca="1">IFERROR(
  INDEX(
    ML_FRETE!$B$2:$I$30,
    MATCH(D66, ML_FRETE!$J$2:$J$30, 1),
    MATCH(K66, {0,19,49,79,100,120,150,200}, 1)
  ),
5.65
)</f>
        <v>5.65</v>
      </c>
      <c r="K66" s="3">
        <f t="shared" ca="1" si="4"/>
        <v>8.7191358024691361</v>
      </c>
      <c r="L66" s="9">
        <f t="shared" ca="1" si="5"/>
        <v>0.14999999999999997</v>
      </c>
      <c r="M66" s="85">
        <f t="shared" ca="1" si="6"/>
        <v>1.30787037037037</v>
      </c>
      <c r="N66" s="11">
        <f t="shared" ca="1" si="0"/>
        <v>5.4084507042256318</v>
      </c>
      <c r="O66" s="3">
        <f t="shared" ca="1" si="7"/>
        <v>7.0422535211271242</v>
      </c>
      <c r="P66" s="90">
        <f t="shared" ca="1" si="8"/>
        <v>0.14999999999999994</v>
      </c>
      <c r="Q66" s="94">
        <f t="shared" ca="1" si="9"/>
        <v>1.0563380281690682</v>
      </c>
      <c r="R66" s="10">
        <v>5</v>
      </c>
      <c r="S66" s="3">
        <f t="shared" si="10"/>
        <v>7.4850299401197598</v>
      </c>
      <c r="T66" s="90">
        <f t="shared" si="11"/>
        <v>0.14999999999999991</v>
      </c>
      <c r="U66" s="94">
        <f t="shared" si="12"/>
        <v>1.1227544910179632</v>
      </c>
    </row>
    <row r="67" spans="1:21" x14ac:dyDescent="0.3">
      <c r="A67" s="101"/>
      <c r="B67" s="102"/>
      <c r="C67" s="99"/>
      <c r="D67" s="99"/>
      <c r="E67" s="103">
        <v>8.2000000000000003E-2</v>
      </c>
      <c r="F67" s="11">
        <f ca="1">IFERROR(
  INDEX(
    ML_FRETE!$B$2:$I$30,
    MATCH(D67, ML_FRETE!$J$2:$J$30, 1),
    MATCH(G67, {0,19,49,79,100,120,150,200}, 1)
  ),
0
)</f>
        <v>5.65</v>
      </c>
      <c r="G67" s="3">
        <f t="shared" ca="1" si="1"/>
        <v>9.4481605351170579</v>
      </c>
      <c r="H67" s="9">
        <f t="shared" ca="1" si="2"/>
        <v>0.15000000000000002</v>
      </c>
      <c r="I67" s="85">
        <f t="shared" ca="1" si="3"/>
        <v>1.4172240802675589</v>
      </c>
      <c r="J67" s="11">
        <f ca="1">IFERROR(
  INDEX(
    ML_FRETE!$B$2:$I$30,
    MATCH(D67, ML_FRETE!$J$2:$J$30, 1),
    MATCH(K67, {0,19,49,79,100,120,150,200}, 1)
  ),
5.65
)</f>
        <v>5.65</v>
      </c>
      <c r="K67" s="3">
        <f t="shared" ca="1" si="4"/>
        <v>8.7191358024691361</v>
      </c>
      <c r="L67" s="9">
        <f t="shared" ca="1" si="5"/>
        <v>0.14999999999999997</v>
      </c>
      <c r="M67" s="85">
        <f t="shared" ca="1" si="6"/>
        <v>1.30787037037037</v>
      </c>
      <c r="N67" s="11">
        <f t="shared" ca="1" si="0"/>
        <v>5.4084507042256318</v>
      </c>
      <c r="O67" s="3">
        <f t="shared" ca="1" si="7"/>
        <v>7.0422535211271242</v>
      </c>
      <c r="P67" s="90">
        <f t="shared" ca="1" si="8"/>
        <v>0.14999999999999994</v>
      </c>
      <c r="Q67" s="94">
        <f t="shared" ca="1" si="9"/>
        <v>1.0563380281690682</v>
      </c>
      <c r="R67" s="10">
        <v>5</v>
      </c>
      <c r="S67" s="3">
        <f t="shared" si="10"/>
        <v>7.4850299401197598</v>
      </c>
      <c r="T67" s="90">
        <f t="shared" si="11"/>
        <v>0.14999999999999991</v>
      </c>
      <c r="U67" s="94">
        <f t="shared" si="12"/>
        <v>1.1227544910179632</v>
      </c>
    </row>
    <row r="68" spans="1:21" x14ac:dyDescent="0.3">
      <c r="A68" s="101"/>
      <c r="B68" s="102"/>
      <c r="C68" s="99"/>
      <c r="D68" s="99"/>
      <c r="E68" s="103">
        <v>8.2000000000000003E-2</v>
      </c>
      <c r="F68" s="11">
        <f ca="1">IFERROR(
  INDEX(
    ML_FRETE!$B$2:$I$30,
    MATCH(D68, ML_FRETE!$J$2:$J$30, 1),
    MATCH(G68, {0,19,49,79,100,120,150,200}, 1)
  ),
0
)</f>
        <v>5.65</v>
      </c>
      <c r="G68" s="3">
        <f t="shared" ca="1" si="1"/>
        <v>9.4481605351170579</v>
      </c>
      <c r="H68" s="9">
        <f t="shared" ca="1" si="2"/>
        <v>0.15000000000000002</v>
      </c>
      <c r="I68" s="85">
        <f t="shared" ca="1" si="3"/>
        <v>1.4172240802675589</v>
      </c>
      <c r="J68" s="11">
        <f ca="1">IFERROR(
  INDEX(
    ML_FRETE!$B$2:$I$30,
    MATCH(D68, ML_FRETE!$J$2:$J$30, 1),
    MATCH(K68, {0,19,49,79,100,120,150,200}, 1)
  ),
5.65
)</f>
        <v>5.65</v>
      </c>
      <c r="K68" s="3">
        <f t="shared" ca="1" si="4"/>
        <v>8.7191358024691361</v>
      </c>
      <c r="L68" s="9">
        <f t="shared" ca="1" si="5"/>
        <v>0.14999999999999997</v>
      </c>
      <c r="M68" s="85">
        <f t="shared" ca="1" si="6"/>
        <v>1.30787037037037</v>
      </c>
      <c r="N68" s="11">
        <f t="shared" ca="1" si="0"/>
        <v>5.4084507042256318</v>
      </c>
      <c r="O68" s="3">
        <f t="shared" ca="1" si="7"/>
        <v>7.0422535211271242</v>
      </c>
      <c r="P68" s="90">
        <f t="shared" ca="1" si="8"/>
        <v>0.14999999999999994</v>
      </c>
      <c r="Q68" s="94">
        <f t="shared" ca="1" si="9"/>
        <v>1.0563380281690682</v>
      </c>
      <c r="R68" s="10">
        <v>5</v>
      </c>
      <c r="S68" s="3">
        <f t="shared" si="10"/>
        <v>7.4850299401197598</v>
      </c>
      <c r="T68" s="90">
        <f t="shared" si="11"/>
        <v>0.14999999999999991</v>
      </c>
      <c r="U68" s="94">
        <f t="shared" si="12"/>
        <v>1.1227544910179632</v>
      </c>
    </row>
    <row r="69" spans="1:21" x14ac:dyDescent="0.3">
      <c r="A69" s="101"/>
      <c r="B69" s="102"/>
      <c r="C69" s="99"/>
      <c r="D69" s="99"/>
      <c r="E69" s="103">
        <v>8.2000000000000003E-2</v>
      </c>
      <c r="F69" s="11">
        <f ca="1">IFERROR(
  INDEX(
    ML_FRETE!$B$2:$I$30,
    MATCH(D69, ML_FRETE!$J$2:$J$30, 1),
    MATCH(G69, {0,19,49,79,100,120,150,200}, 1)
  ),
0
)</f>
        <v>5.65</v>
      </c>
      <c r="G69" s="3">
        <f t="shared" ca="1" si="1"/>
        <v>9.4481605351170579</v>
      </c>
      <c r="H69" s="9">
        <f t="shared" ca="1" si="2"/>
        <v>0.15000000000000002</v>
      </c>
      <c r="I69" s="85">
        <f t="shared" ca="1" si="3"/>
        <v>1.4172240802675589</v>
      </c>
      <c r="J69" s="11">
        <f ca="1">IFERROR(
  INDEX(
    ML_FRETE!$B$2:$I$30,
    MATCH(D69, ML_FRETE!$J$2:$J$30, 1),
    MATCH(K69, {0,19,49,79,100,120,150,200}, 1)
  ),
5.65
)</f>
        <v>5.65</v>
      </c>
      <c r="K69" s="3">
        <f t="shared" ca="1" si="4"/>
        <v>8.7191358024691361</v>
      </c>
      <c r="L69" s="9">
        <f t="shared" ca="1" si="5"/>
        <v>0.14999999999999997</v>
      </c>
      <c r="M69" s="85">
        <f t="shared" ca="1" si="6"/>
        <v>1.30787037037037</v>
      </c>
      <c r="N69" s="11">
        <f t="shared" ca="1" si="0"/>
        <v>5.4084507042256318</v>
      </c>
      <c r="O69" s="3">
        <f t="shared" ca="1" si="7"/>
        <v>7.0422535211271242</v>
      </c>
      <c r="P69" s="90">
        <f t="shared" ca="1" si="8"/>
        <v>0.14999999999999994</v>
      </c>
      <c r="Q69" s="94">
        <f t="shared" ca="1" si="9"/>
        <v>1.0563380281690682</v>
      </c>
      <c r="R69" s="10">
        <v>5</v>
      </c>
      <c r="S69" s="3">
        <f t="shared" si="10"/>
        <v>7.4850299401197598</v>
      </c>
      <c r="T69" s="90">
        <f t="shared" si="11"/>
        <v>0.14999999999999991</v>
      </c>
      <c r="U69" s="94">
        <f t="shared" si="12"/>
        <v>1.1227544910179632</v>
      </c>
    </row>
    <row r="70" spans="1:21" x14ac:dyDescent="0.3">
      <c r="A70" s="101"/>
      <c r="B70" s="102"/>
      <c r="C70" s="99"/>
      <c r="D70" s="99"/>
      <c r="E70" s="103">
        <v>8.2000000000000003E-2</v>
      </c>
      <c r="F70" s="11">
        <f ca="1">IFERROR(
  INDEX(
    ML_FRETE!$B$2:$I$30,
    MATCH(D70, ML_FRETE!$J$2:$J$30, 1),
    MATCH(G70, {0,19,49,79,100,120,150,200}, 1)
  ),
0
)</f>
        <v>5.65</v>
      </c>
      <c r="G70" s="3">
        <f t="shared" ca="1" si="1"/>
        <v>9.4481605351170579</v>
      </c>
      <c r="H70" s="9">
        <f t="shared" ca="1" si="2"/>
        <v>0.15000000000000002</v>
      </c>
      <c r="I70" s="85">
        <f t="shared" ca="1" si="3"/>
        <v>1.4172240802675589</v>
      </c>
      <c r="J70" s="11">
        <f ca="1">IFERROR(
  INDEX(
    ML_FRETE!$B$2:$I$30,
    MATCH(D70, ML_FRETE!$J$2:$J$30, 1),
    MATCH(K70, {0,19,49,79,100,120,150,200}, 1)
  ),
5.65
)</f>
        <v>5.65</v>
      </c>
      <c r="K70" s="3">
        <f t="shared" ca="1" si="4"/>
        <v>8.7191358024691361</v>
      </c>
      <c r="L70" s="9">
        <f t="shared" ca="1" si="5"/>
        <v>0.14999999999999997</v>
      </c>
      <c r="M70" s="85">
        <f t="shared" ca="1" si="6"/>
        <v>1.30787037037037</v>
      </c>
      <c r="N70" s="11">
        <f t="shared" ca="1" si="0"/>
        <v>5.4084507042256318</v>
      </c>
      <c r="O70" s="3">
        <f t="shared" ca="1" si="7"/>
        <v>7.0422535211271242</v>
      </c>
      <c r="P70" s="90">
        <f t="shared" ca="1" si="8"/>
        <v>0.14999999999999994</v>
      </c>
      <c r="Q70" s="94">
        <f t="shared" ca="1" si="9"/>
        <v>1.0563380281690682</v>
      </c>
      <c r="R70" s="10">
        <v>5</v>
      </c>
      <c r="S70" s="3">
        <f t="shared" si="10"/>
        <v>7.4850299401197598</v>
      </c>
      <c r="T70" s="90">
        <f t="shared" si="11"/>
        <v>0.14999999999999991</v>
      </c>
      <c r="U70" s="94">
        <f t="shared" si="12"/>
        <v>1.1227544910179632</v>
      </c>
    </row>
    <row r="71" spans="1:21" x14ac:dyDescent="0.3">
      <c r="A71" s="101"/>
      <c r="B71" s="102"/>
      <c r="C71" s="99"/>
      <c r="D71" s="99"/>
      <c r="E71" s="103">
        <v>8.2000000000000003E-2</v>
      </c>
      <c r="F71" s="11">
        <f ca="1">IFERROR(
  INDEX(
    ML_FRETE!$B$2:$I$30,
    MATCH(D71, ML_FRETE!$J$2:$J$30, 1),
    MATCH(G71, {0,19,49,79,100,120,150,200}, 1)
  ),
0
)</f>
        <v>5.65</v>
      </c>
      <c r="G71" s="3">
        <f t="shared" ca="1" si="1"/>
        <v>9.4481605351170579</v>
      </c>
      <c r="H71" s="9">
        <f t="shared" ca="1" si="2"/>
        <v>0.15000000000000002</v>
      </c>
      <c r="I71" s="85">
        <f t="shared" ca="1" si="3"/>
        <v>1.4172240802675589</v>
      </c>
      <c r="J71" s="11">
        <f ca="1">IFERROR(
  INDEX(
    ML_FRETE!$B$2:$I$30,
    MATCH(D71, ML_FRETE!$J$2:$J$30, 1),
    MATCH(K71, {0,19,49,79,100,120,150,200}, 1)
  ),
5.65
)</f>
        <v>5.65</v>
      </c>
      <c r="K71" s="3">
        <f t="shared" ca="1" si="4"/>
        <v>8.7191358024691361</v>
      </c>
      <c r="L71" s="9">
        <f t="shared" ca="1" si="5"/>
        <v>0.14999999999999997</v>
      </c>
      <c r="M71" s="85">
        <f t="shared" ca="1" si="6"/>
        <v>1.30787037037037</v>
      </c>
      <c r="N71" s="11">
        <f t="shared" ca="1" si="0"/>
        <v>5.4084507042256318</v>
      </c>
      <c r="O71" s="3">
        <f t="shared" ca="1" si="7"/>
        <v>7.0422535211271242</v>
      </c>
      <c r="P71" s="90">
        <f t="shared" ca="1" si="8"/>
        <v>0.14999999999999994</v>
      </c>
      <c r="Q71" s="94">
        <f t="shared" ca="1" si="9"/>
        <v>1.0563380281690682</v>
      </c>
      <c r="R71" s="10">
        <v>5</v>
      </c>
      <c r="S71" s="3">
        <f t="shared" si="10"/>
        <v>7.4850299401197598</v>
      </c>
      <c r="T71" s="90">
        <f t="shared" si="11"/>
        <v>0.14999999999999991</v>
      </c>
      <c r="U71" s="94">
        <f t="shared" si="12"/>
        <v>1.1227544910179632</v>
      </c>
    </row>
    <row r="72" spans="1:21" x14ac:dyDescent="0.3">
      <c r="A72" s="101"/>
      <c r="B72" s="102"/>
      <c r="C72" s="99"/>
      <c r="D72" s="99"/>
      <c r="E72" s="103">
        <v>8.2000000000000003E-2</v>
      </c>
      <c r="F72" s="11">
        <f ca="1">IFERROR(
  INDEX(
    ML_FRETE!$B$2:$I$30,
    MATCH(D72, ML_FRETE!$J$2:$J$30, 1),
    MATCH(G72, {0,19,49,79,100,120,150,200}, 1)
  ),
0
)</f>
        <v>5.65</v>
      </c>
      <c r="G72" s="3">
        <f t="shared" ca="1" si="1"/>
        <v>9.4481605351170579</v>
      </c>
      <c r="H72" s="9">
        <f t="shared" ca="1" si="2"/>
        <v>0.15000000000000002</v>
      </c>
      <c r="I72" s="85">
        <f t="shared" ca="1" si="3"/>
        <v>1.4172240802675589</v>
      </c>
      <c r="J72" s="11">
        <f ca="1">IFERROR(
  INDEX(
    ML_FRETE!$B$2:$I$30,
    MATCH(D72, ML_FRETE!$J$2:$J$30, 1),
    MATCH(K72, {0,19,49,79,100,120,150,200}, 1)
  ),
5.65
)</f>
        <v>5.65</v>
      </c>
      <c r="K72" s="3">
        <f t="shared" ca="1" si="4"/>
        <v>8.7191358024691361</v>
      </c>
      <c r="L72" s="9">
        <f t="shared" ca="1" si="5"/>
        <v>0.14999999999999997</v>
      </c>
      <c r="M72" s="85">
        <f t="shared" ca="1" si="6"/>
        <v>1.30787037037037</v>
      </c>
      <c r="N72" s="11">
        <f t="shared" ca="1" si="0"/>
        <v>5.4084507042256318</v>
      </c>
      <c r="O72" s="3">
        <f t="shared" ca="1" si="7"/>
        <v>7.0422535211271242</v>
      </c>
      <c r="P72" s="90">
        <f t="shared" ca="1" si="8"/>
        <v>0.14999999999999994</v>
      </c>
      <c r="Q72" s="94">
        <f t="shared" ca="1" si="9"/>
        <v>1.0563380281690682</v>
      </c>
      <c r="R72" s="10">
        <v>5</v>
      </c>
      <c r="S72" s="3">
        <f t="shared" si="10"/>
        <v>7.4850299401197598</v>
      </c>
      <c r="T72" s="90">
        <f t="shared" si="11"/>
        <v>0.14999999999999991</v>
      </c>
      <c r="U72" s="94">
        <f t="shared" si="12"/>
        <v>1.1227544910179632</v>
      </c>
    </row>
    <row r="73" spans="1:21" x14ac:dyDescent="0.3">
      <c r="A73" s="101"/>
      <c r="B73" s="102"/>
      <c r="C73" s="99"/>
      <c r="D73" s="99"/>
      <c r="E73" s="103">
        <v>8.2000000000000003E-2</v>
      </c>
      <c r="F73" s="11">
        <f ca="1">IFERROR(
  INDEX(
    ML_FRETE!$B$2:$I$30,
    MATCH(D73, ML_FRETE!$J$2:$J$30, 1),
    MATCH(G73, {0,19,49,79,100,120,150,200}, 1)
  ),
0
)</f>
        <v>5.65</v>
      </c>
      <c r="G73" s="3">
        <f t="shared" ref="G73:G136" ca="1" si="13">(C73+F73+$F$3)/(1-$F$2-E73-$B$2-$F$4)</f>
        <v>9.4481605351170579</v>
      </c>
      <c r="H73" s="9">
        <f t="shared" ref="H73:H136" ca="1" si="14">(G73-F73-E73*G73-C73-$B$2*G73-$F$3-$F$4*G73)/G73</f>
        <v>0.15000000000000002</v>
      </c>
      <c r="I73" s="85">
        <f t="shared" ref="I73:I136" ca="1" si="15">H73*G73</f>
        <v>1.4172240802675589</v>
      </c>
      <c r="J73" s="11">
        <f ca="1">IFERROR(
  INDEX(
    ML_FRETE!$B$2:$I$30,
    MATCH(D73, ML_FRETE!$J$2:$J$30, 1),
    MATCH(K73, {0,19,49,79,100,120,150,200}, 1)
  ),
5.65
)</f>
        <v>5.65</v>
      </c>
      <c r="K73" s="3">
        <f t="shared" ref="K73:K136" ca="1" si="16">(C73+J73+$F$3)/(1-$F$2-E73-$B$3-$F$4)</f>
        <v>8.7191358024691361</v>
      </c>
      <c r="L73" s="9">
        <f t="shared" ref="L73:L136" ca="1" si="17">(K73-J73-E73*K73-C73-$B$3*K73-$F$3-$F$4*K73)/K73</f>
        <v>0.14999999999999997</v>
      </c>
      <c r="M73" s="85">
        <f t="shared" ref="M73:M136" ca="1" si="18">L73*K73</f>
        <v>1.30787037037037</v>
      </c>
      <c r="N73" s="11">
        <f t="shared" ref="N73:N136" ca="1" si="19">IF(O73&lt;=79.99,4+O73*0.2,
 IF(O73&lt;=99.99,16+O73*0.14,
  IF(O73&lt;=199.99,20+O73*0.14,
   26+O73*0.14
  )
 )
)</f>
        <v>5.4084507042256318</v>
      </c>
      <c r="O73" s="3">
        <f t="shared" ref="O73:O136" ca="1" si="20">(C73+N73+$F$3)/(1-$F$2-E73-$F$4)</f>
        <v>7.0422535211271242</v>
      </c>
      <c r="P73" s="90">
        <f t="shared" ref="P73:P136" ca="1" si="21">(O73-N73-C73-O73*E73-$F$3-$F$4*O73)/O73</f>
        <v>0.14999999999999994</v>
      </c>
      <c r="Q73" s="94">
        <f t="shared" ref="Q73:Q136" ca="1" si="22">P73*O73</f>
        <v>1.0563380281690682</v>
      </c>
      <c r="R73" s="10">
        <v>5</v>
      </c>
      <c r="S73" s="3">
        <f t="shared" ref="S73:S136" si="23">(C73+R73+$F$3)/(1-$F$2-E73-$B$4-$F$4)</f>
        <v>7.4850299401197598</v>
      </c>
      <c r="T73" s="90">
        <f t="shared" ref="T73:T136" si="24">(S73-C73-R73-$B$4*S73-E73*S73-$F$3-$F$4*S73)/S73</f>
        <v>0.14999999999999991</v>
      </c>
      <c r="U73" s="94">
        <f t="shared" ref="U73:U136" si="25">T73*S73</f>
        <v>1.1227544910179632</v>
      </c>
    </row>
    <row r="74" spans="1:21" x14ac:dyDescent="0.3">
      <c r="A74" s="101"/>
      <c r="B74" s="102"/>
      <c r="C74" s="99"/>
      <c r="D74" s="99"/>
      <c r="E74" s="103">
        <v>8.2000000000000003E-2</v>
      </c>
      <c r="F74" s="11">
        <f ca="1">IFERROR(
  INDEX(
    ML_FRETE!$B$2:$I$30,
    MATCH(D74, ML_FRETE!$J$2:$J$30, 1),
    MATCH(G74, {0,19,49,79,100,120,150,200}, 1)
  ),
0
)</f>
        <v>5.65</v>
      </c>
      <c r="G74" s="3">
        <f t="shared" ca="1" si="13"/>
        <v>9.4481605351170579</v>
      </c>
      <c r="H74" s="9">
        <f t="shared" ca="1" si="14"/>
        <v>0.15000000000000002</v>
      </c>
      <c r="I74" s="85">
        <f t="shared" ca="1" si="15"/>
        <v>1.4172240802675589</v>
      </c>
      <c r="J74" s="11">
        <f ca="1">IFERROR(
  INDEX(
    ML_FRETE!$B$2:$I$30,
    MATCH(D74, ML_FRETE!$J$2:$J$30, 1),
    MATCH(K74, {0,19,49,79,100,120,150,200}, 1)
  ),
5.65
)</f>
        <v>5.65</v>
      </c>
      <c r="K74" s="3">
        <f t="shared" ca="1" si="16"/>
        <v>8.7191358024691361</v>
      </c>
      <c r="L74" s="9">
        <f t="shared" ca="1" si="17"/>
        <v>0.14999999999999997</v>
      </c>
      <c r="M74" s="85">
        <f t="shared" ca="1" si="18"/>
        <v>1.30787037037037</v>
      </c>
      <c r="N74" s="11">
        <f t="shared" ca="1" si="19"/>
        <v>5.4084507042256318</v>
      </c>
      <c r="O74" s="3">
        <f t="shared" ca="1" si="20"/>
        <v>7.0422535211271242</v>
      </c>
      <c r="P74" s="90">
        <f t="shared" ca="1" si="21"/>
        <v>0.14999999999999994</v>
      </c>
      <c r="Q74" s="94">
        <f t="shared" ca="1" si="22"/>
        <v>1.0563380281690682</v>
      </c>
      <c r="R74" s="10">
        <v>5</v>
      </c>
      <c r="S74" s="3">
        <f t="shared" si="23"/>
        <v>7.4850299401197598</v>
      </c>
      <c r="T74" s="90">
        <f t="shared" si="24"/>
        <v>0.14999999999999991</v>
      </c>
      <c r="U74" s="94">
        <f t="shared" si="25"/>
        <v>1.1227544910179632</v>
      </c>
    </row>
    <row r="75" spans="1:21" x14ac:dyDescent="0.3">
      <c r="A75" s="101"/>
      <c r="B75" s="102"/>
      <c r="C75" s="99"/>
      <c r="D75" s="99"/>
      <c r="E75" s="103">
        <v>8.2000000000000003E-2</v>
      </c>
      <c r="F75" s="11">
        <f ca="1">IFERROR(
  INDEX(
    ML_FRETE!$B$2:$I$30,
    MATCH(D75, ML_FRETE!$J$2:$J$30, 1),
    MATCH(G75, {0,19,49,79,100,120,150,200}, 1)
  ),
0
)</f>
        <v>5.65</v>
      </c>
      <c r="G75" s="3">
        <f t="shared" ca="1" si="13"/>
        <v>9.4481605351170579</v>
      </c>
      <c r="H75" s="9">
        <f t="shared" ca="1" si="14"/>
        <v>0.15000000000000002</v>
      </c>
      <c r="I75" s="85">
        <f t="shared" ca="1" si="15"/>
        <v>1.4172240802675589</v>
      </c>
      <c r="J75" s="11">
        <f ca="1">IFERROR(
  INDEX(
    ML_FRETE!$B$2:$I$30,
    MATCH(D75, ML_FRETE!$J$2:$J$30, 1),
    MATCH(K75, {0,19,49,79,100,120,150,200}, 1)
  ),
5.65
)</f>
        <v>5.65</v>
      </c>
      <c r="K75" s="3">
        <f t="shared" ca="1" si="16"/>
        <v>8.7191358024691361</v>
      </c>
      <c r="L75" s="9">
        <f t="shared" ca="1" si="17"/>
        <v>0.14999999999999997</v>
      </c>
      <c r="M75" s="85">
        <f t="shared" ca="1" si="18"/>
        <v>1.30787037037037</v>
      </c>
      <c r="N75" s="11">
        <f t="shared" ca="1" si="19"/>
        <v>5.4084507042256318</v>
      </c>
      <c r="O75" s="3">
        <f t="shared" ca="1" si="20"/>
        <v>7.0422535211271242</v>
      </c>
      <c r="P75" s="90">
        <f t="shared" ca="1" si="21"/>
        <v>0.14999999999999994</v>
      </c>
      <c r="Q75" s="94">
        <f t="shared" ca="1" si="22"/>
        <v>1.0563380281690682</v>
      </c>
      <c r="R75" s="10">
        <v>5</v>
      </c>
      <c r="S75" s="3">
        <f t="shared" si="23"/>
        <v>7.4850299401197598</v>
      </c>
      <c r="T75" s="90">
        <f t="shared" si="24"/>
        <v>0.14999999999999991</v>
      </c>
      <c r="U75" s="94">
        <f t="shared" si="25"/>
        <v>1.1227544910179632</v>
      </c>
    </row>
    <row r="76" spans="1:21" x14ac:dyDescent="0.3">
      <c r="A76" s="101"/>
      <c r="B76" s="102"/>
      <c r="C76" s="99"/>
      <c r="D76" s="99"/>
      <c r="E76" s="103">
        <v>8.2000000000000003E-2</v>
      </c>
      <c r="F76" s="11">
        <f ca="1">IFERROR(
  INDEX(
    ML_FRETE!$B$2:$I$30,
    MATCH(D76, ML_FRETE!$J$2:$J$30, 1),
    MATCH(G76, {0,19,49,79,100,120,150,200}, 1)
  ),
0
)</f>
        <v>5.65</v>
      </c>
      <c r="G76" s="3">
        <f t="shared" ca="1" si="13"/>
        <v>9.4481605351170579</v>
      </c>
      <c r="H76" s="9">
        <f t="shared" ca="1" si="14"/>
        <v>0.15000000000000002</v>
      </c>
      <c r="I76" s="85">
        <f t="shared" ca="1" si="15"/>
        <v>1.4172240802675589</v>
      </c>
      <c r="J76" s="11">
        <f ca="1">IFERROR(
  INDEX(
    ML_FRETE!$B$2:$I$30,
    MATCH(D76, ML_FRETE!$J$2:$J$30, 1),
    MATCH(K76, {0,19,49,79,100,120,150,200}, 1)
  ),
5.65
)</f>
        <v>5.65</v>
      </c>
      <c r="K76" s="3">
        <f t="shared" ca="1" si="16"/>
        <v>8.7191358024691361</v>
      </c>
      <c r="L76" s="9">
        <f t="shared" ca="1" si="17"/>
        <v>0.14999999999999997</v>
      </c>
      <c r="M76" s="85">
        <f t="shared" ca="1" si="18"/>
        <v>1.30787037037037</v>
      </c>
      <c r="N76" s="11">
        <f t="shared" ca="1" si="19"/>
        <v>5.4084507042256318</v>
      </c>
      <c r="O76" s="3">
        <f t="shared" ca="1" si="20"/>
        <v>7.0422535211271242</v>
      </c>
      <c r="P76" s="90">
        <f t="shared" ca="1" si="21"/>
        <v>0.14999999999999994</v>
      </c>
      <c r="Q76" s="94">
        <f t="shared" ca="1" si="22"/>
        <v>1.0563380281690682</v>
      </c>
      <c r="R76" s="10">
        <v>5</v>
      </c>
      <c r="S76" s="3">
        <f t="shared" si="23"/>
        <v>7.4850299401197598</v>
      </c>
      <c r="T76" s="90">
        <f t="shared" si="24"/>
        <v>0.14999999999999991</v>
      </c>
      <c r="U76" s="94">
        <f t="shared" si="25"/>
        <v>1.1227544910179632</v>
      </c>
    </row>
    <row r="77" spans="1:21" x14ac:dyDescent="0.3">
      <c r="A77" s="101"/>
      <c r="B77" s="102"/>
      <c r="C77" s="99"/>
      <c r="D77" s="99"/>
      <c r="E77" s="103">
        <v>8.2000000000000003E-2</v>
      </c>
      <c r="F77" s="11">
        <f ca="1">IFERROR(
  INDEX(
    ML_FRETE!$B$2:$I$30,
    MATCH(D77, ML_FRETE!$J$2:$J$30, 1),
    MATCH(G77, {0,19,49,79,100,120,150,200}, 1)
  ),
0
)</f>
        <v>5.65</v>
      </c>
      <c r="G77" s="3">
        <f t="shared" ca="1" si="13"/>
        <v>9.4481605351170579</v>
      </c>
      <c r="H77" s="9">
        <f t="shared" ca="1" si="14"/>
        <v>0.15000000000000002</v>
      </c>
      <c r="I77" s="85">
        <f t="shared" ca="1" si="15"/>
        <v>1.4172240802675589</v>
      </c>
      <c r="J77" s="11">
        <f ca="1">IFERROR(
  INDEX(
    ML_FRETE!$B$2:$I$30,
    MATCH(D77, ML_FRETE!$J$2:$J$30, 1),
    MATCH(K77, {0,19,49,79,100,120,150,200}, 1)
  ),
5.65
)</f>
        <v>5.65</v>
      </c>
      <c r="K77" s="3">
        <f t="shared" ca="1" si="16"/>
        <v>8.7191358024691361</v>
      </c>
      <c r="L77" s="9">
        <f t="shared" ca="1" si="17"/>
        <v>0.14999999999999997</v>
      </c>
      <c r="M77" s="85">
        <f t="shared" ca="1" si="18"/>
        <v>1.30787037037037</v>
      </c>
      <c r="N77" s="11">
        <f t="shared" ca="1" si="19"/>
        <v>5.4084507042256318</v>
      </c>
      <c r="O77" s="3">
        <f t="shared" ca="1" si="20"/>
        <v>7.0422535211271242</v>
      </c>
      <c r="P77" s="90">
        <f t="shared" ca="1" si="21"/>
        <v>0.14999999999999994</v>
      </c>
      <c r="Q77" s="94">
        <f t="shared" ca="1" si="22"/>
        <v>1.0563380281690682</v>
      </c>
      <c r="R77" s="10">
        <v>5</v>
      </c>
      <c r="S77" s="3">
        <f t="shared" si="23"/>
        <v>7.4850299401197598</v>
      </c>
      <c r="T77" s="90">
        <f t="shared" si="24"/>
        <v>0.14999999999999991</v>
      </c>
      <c r="U77" s="94">
        <f t="shared" si="25"/>
        <v>1.1227544910179632</v>
      </c>
    </row>
    <row r="78" spans="1:21" x14ac:dyDescent="0.3">
      <c r="A78" s="101"/>
      <c r="B78" s="102"/>
      <c r="C78" s="99"/>
      <c r="D78" s="99"/>
      <c r="E78" s="103">
        <v>8.2000000000000003E-2</v>
      </c>
      <c r="F78" s="11">
        <f ca="1">IFERROR(
  INDEX(
    ML_FRETE!$B$2:$I$30,
    MATCH(D78, ML_FRETE!$J$2:$J$30, 1),
    MATCH(G78, {0,19,49,79,100,120,150,200}, 1)
  ),
0
)</f>
        <v>5.65</v>
      </c>
      <c r="G78" s="3">
        <f t="shared" ca="1" si="13"/>
        <v>9.4481605351170579</v>
      </c>
      <c r="H78" s="9">
        <f t="shared" ca="1" si="14"/>
        <v>0.15000000000000002</v>
      </c>
      <c r="I78" s="85">
        <f t="shared" ca="1" si="15"/>
        <v>1.4172240802675589</v>
      </c>
      <c r="J78" s="11">
        <f ca="1">IFERROR(
  INDEX(
    ML_FRETE!$B$2:$I$30,
    MATCH(D78, ML_FRETE!$J$2:$J$30, 1),
    MATCH(K78, {0,19,49,79,100,120,150,200}, 1)
  ),
5.65
)</f>
        <v>5.65</v>
      </c>
      <c r="K78" s="3">
        <f t="shared" ca="1" si="16"/>
        <v>8.7191358024691361</v>
      </c>
      <c r="L78" s="9">
        <f t="shared" ca="1" si="17"/>
        <v>0.14999999999999997</v>
      </c>
      <c r="M78" s="85">
        <f t="shared" ca="1" si="18"/>
        <v>1.30787037037037</v>
      </c>
      <c r="N78" s="11">
        <f t="shared" ca="1" si="19"/>
        <v>5.4084507042256318</v>
      </c>
      <c r="O78" s="3">
        <f t="shared" ca="1" si="20"/>
        <v>7.0422535211271242</v>
      </c>
      <c r="P78" s="90">
        <f t="shared" ca="1" si="21"/>
        <v>0.14999999999999994</v>
      </c>
      <c r="Q78" s="94">
        <f t="shared" ca="1" si="22"/>
        <v>1.0563380281690682</v>
      </c>
      <c r="R78" s="10">
        <v>5</v>
      </c>
      <c r="S78" s="3">
        <f t="shared" si="23"/>
        <v>7.4850299401197598</v>
      </c>
      <c r="T78" s="90">
        <f t="shared" si="24"/>
        <v>0.14999999999999991</v>
      </c>
      <c r="U78" s="94">
        <f t="shared" si="25"/>
        <v>1.1227544910179632</v>
      </c>
    </row>
    <row r="79" spans="1:21" x14ac:dyDescent="0.3">
      <c r="A79" s="101"/>
      <c r="B79" s="102"/>
      <c r="C79" s="99"/>
      <c r="D79" s="99"/>
      <c r="E79" s="103">
        <v>8.2000000000000003E-2</v>
      </c>
      <c r="F79" s="11">
        <f ca="1">IFERROR(
  INDEX(
    ML_FRETE!$B$2:$I$30,
    MATCH(D79, ML_FRETE!$J$2:$J$30, 1),
    MATCH(G79, {0,19,49,79,100,120,150,200}, 1)
  ),
0
)</f>
        <v>5.65</v>
      </c>
      <c r="G79" s="3">
        <f t="shared" ca="1" si="13"/>
        <v>9.4481605351170579</v>
      </c>
      <c r="H79" s="9">
        <f t="shared" ca="1" si="14"/>
        <v>0.15000000000000002</v>
      </c>
      <c r="I79" s="85">
        <f t="shared" ca="1" si="15"/>
        <v>1.4172240802675589</v>
      </c>
      <c r="J79" s="11">
        <f ca="1">IFERROR(
  INDEX(
    ML_FRETE!$B$2:$I$30,
    MATCH(D79, ML_FRETE!$J$2:$J$30, 1),
    MATCH(K79, {0,19,49,79,100,120,150,200}, 1)
  ),
5.65
)</f>
        <v>5.65</v>
      </c>
      <c r="K79" s="3">
        <f t="shared" ca="1" si="16"/>
        <v>8.7191358024691361</v>
      </c>
      <c r="L79" s="9">
        <f t="shared" ca="1" si="17"/>
        <v>0.14999999999999997</v>
      </c>
      <c r="M79" s="85">
        <f t="shared" ca="1" si="18"/>
        <v>1.30787037037037</v>
      </c>
      <c r="N79" s="11">
        <f t="shared" ca="1" si="19"/>
        <v>5.4084507042256318</v>
      </c>
      <c r="O79" s="3">
        <f t="shared" ca="1" si="20"/>
        <v>7.0422535211271242</v>
      </c>
      <c r="P79" s="90">
        <f t="shared" ca="1" si="21"/>
        <v>0.14999999999999994</v>
      </c>
      <c r="Q79" s="94">
        <f t="shared" ca="1" si="22"/>
        <v>1.0563380281690682</v>
      </c>
      <c r="R79" s="10">
        <v>5</v>
      </c>
      <c r="S79" s="3">
        <f t="shared" si="23"/>
        <v>7.4850299401197598</v>
      </c>
      <c r="T79" s="90">
        <f t="shared" si="24"/>
        <v>0.14999999999999991</v>
      </c>
      <c r="U79" s="94">
        <f t="shared" si="25"/>
        <v>1.1227544910179632</v>
      </c>
    </row>
    <row r="80" spans="1:21" x14ac:dyDescent="0.3">
      <c r="A80" s="101"/>
      <c r="B80" s="102"/>
      <c r="C80" s="99"/>
      <c r="D80" s="99"/>
      <c r="E80" s="103">
        <v>8.2000000000000003E-2</v>
      </c>
      <c r="F80" s="11">
        <f ca="1">IFERROR(
  INDEX(
    ML_FRETE!$B$2:$I$30,
    MATCH(D80, ML_FRETE!$J$2:$J$30, 1),
    MATCH(G80, {0,19,49,79,100,120,150,200}, 1)
  ),
0
)</f>
        <v>5.65</v>
      </c>
      <c r="G80" s="3">
        <f t="shared" ca="1" si="13"/>
        <v>9.4481605351170579</v>
      </c>
      <c r="H80" s="9">
        <f t="shared" ca="1" si="14"/>
        <v>0.15000000000000002</v>
      </c>
      <c r="I80" s="85">
        <f t="shared" ca="1" si="15"/>
        <v>1.4172240802675589</v>
      </c>
      <c r="J80" s="11">
        <f ca="1">IFERROR(
  INDEX(
    ML_FRETE!$B$2:$I$30,
    MATCH(D80, ML_FRETE!$J$2:$J$30, 1),
    MATCH(K80, {0,19,49,79,100,120,150,200}, 1)
  ),
5.65
)</f>
        <v>5.65</v>
      </c>
      <c r="K80" s="3">
        <f t="shared" ca="1" si="16"/>
        <v>8.7191358024691361</v>
      </c>
      <c r="L80" s="9">
        <f t="shared" ca="1" si="17"/>
        <v>0.14999999999999997</v>
      </c>
      <c r="M80" s="85">
        <f t="shared" ca="1" si="18"/>
        <v>1.30787037037037</v>
      </c>
      <c r="N80" s="11">
        <f t="shared" ca="1" si="19"/>
        <v>5.4084507042256318</v>
      </c>
      <c r="O80" s="3">
        <f t="shared" ca="1" si="20"/>
        <v>7.0422535211271242</v>
      </c>
      <c r="P80" s="90">
        <f t="shared" ca="1" si="21"/>
        <v>0.14999999999999994</v>
      </c>
      <c r="Q80" s="94">
        <f t="shared" ca="1" si="22"/>
        <v>1.0563380281690682</v>
      </c>
      <c r="R80" s="10">
        <v>5</v>
      </c>
      <c r="S80" s="3">
        <f t="shared" si="23"/>
        <v>7.4850299401197598</v>
      </c>
      <c r="T80" s="90">
        <f t="shared" si="24"/>
        <v>0.14999999999999991</v>
      </c>
      <c r="U80" s="94">
        <f t="shared" si="25"/>
        <v>1.1227544910179632</v>
      </c>
    </row>
    <row r="81" spans="1:21" x14ac:dyDescent="0.3">
      <c r="A81" s="101"/>
      <c r="B81" s="102"/>
      <c r="C81" s="99"/>
      <c r="D81" s="99"/>
      <c r="E81" s="103">
        <v>8.2000000000000003E-2</v>
      </c>
      <c r="F81" s="11">
        <f ca="1">IFERROR(
  INDEX(
    ML_FRETE!$B$2:$I$30,
    MATCH(D81, ML_FRETE!$J$2:$J$30, 1),
    MATCH(G81, {0,19,49,79,100,120,150,200}, 1)
  ),
0
)</f>
        <v>5.65</v>
      </c>
      <c r="G81" s="3">
        <f t="shared" ca="1" si="13"/>
        <v>9.4481605351170579</v>
      </c>
      <c r="H81" s="9">
        <f t="shared" ca="1" si="14"/>
        <v>0.15000000000000002</v>
      </c>
      <c r="I81" s="85">
        <f t="shared" ca="1" si="15"/>
        <v>1.4172240802675589</v>
      </c>
      <c r="J81" s="11">
        <f ca="1">IFERROR(
  INDEX(
    ML_FRETE!$B$2:$I$30,
    MATCH(D81, ML_FRETE!$J$2:$J$30, 1),
    MATCH(K81, {0,19,49,79,100,120,150,200}, 1)
  ),
5.65
)</f>
        <v>5.65</v>
      </c>
      <c r="K81" s="3">
        <f t="shared" ca="1" si="16"/>
        <v>8.7191358024691361</v>
      </c>
      <c r="L81" s="9">
        <f t="shared" ca="1" si="17"/>
        <v>0.14999999999999997</v>
      </c>
      <c r="M81" s="85">
        <f t="shared" ca="1" si="18"/>
        <v>1.30787037037037</v>
      </c>
      <c r="N81" s="11">
        <f t="shared" ca="1" si="19"/>
        <v>5.4084507042256318</v>
      </c>
      <c r="O81" s="3">
        <f t="shared" ca="1" si="20"/>
        <v>7.0422535211271242</v>
      </c>
      <c r="P81" s="90">
        <f t="shared" ca="1" si="21"/>
        <v>0.14999999999999994</v>
      </c>
      <c r="Q81" s="94">
        <f t="shared" ca="1" si="22"/>
        <v>1.0563380281690682</v>
      </c>
      <c r="R81" s="10">
        <v>5</v>
      </c>
      <c r="S81" s="3">
        <f t="shared" si="23"/>
        <v>7.4850299401197598</v>
      </c>
      <c r="T81" s="90">
        <f t="shared" si="24"/>
        <v>0.14999999999999991</v>
      </c>
      <c r="U81" s="94">
        <f t="shared" si="25"/>
        <v>1.1227544910179632</v>
      </c>
    </row>
    <row r="82" spans="1:21" x14ac:dyDescent="0.3">
      <c r="A82" s="101"/>
      <c r="B82" s="102"/>
      <c r="C82" s="99"/>
      <c r="D82" s="99"/>
      <c r="E82" s="103">
        <v>8.2000000000000003E-2</v>
      </c>
      <c r="F82" s="11">
        <f ca="1">IFERROR(
  INDEX(
    ML_FRETE!$B$2:$I$30,
    MATCH(D82, ML_FRETE!$J$2:$J$30, 1),
    MATCH(G82, {0,19,49,79,100,120,150,200}, 1)
  ),
0
)</f>
        <v>5.65</v>
      </c>
      <c r="G82" s="3">
        <f t="shared" ca="1" si="13"/>
        <v>9.4481605351170579</v>
      </c>
      <c r="H82" s="9">
        <f t="shared" ca="1" si="14"/>
        <v>0.15000000000000002</v>
      </c>
      <c r="I82" s="85">
        <f t="shared" ca="1" si="15"/>
        <v>1.4172240802675589</v>
      </c>
      <c r="J82" s="11">
        <f ca="1">IFERROR(
  INDEX(
    ML_FRETE!$B$2:$I$30,
    MATCH(D82, ML_FRETE!$J$2:$J$30, 1),
    MATCH(K82, {0,19,49,79,100,120,150,200}, 1)
  ),
5.65
)</f>
        <v>5.65</v>
      </c>
      <c r="K82" s="3">
        <f t="shared" ca="1" si="16"/>
        <v>8.7191358024691361</v>
      </c>
      <c r="L82" s="9">
        <f t="shared" ca="1" si="17"/>
        <v>0.14999999999999997</v>
      </c>
      <c r="M82" s="85">
        <f t="shared" ca="1" si="18"/>
        <v>1.30787037037037</v>
      </c>
      <c r="N82" s="11">
        <f t="shared" ca="1" si="19"/>
        <v>5.4084507042256318</v>
      </c>
      <c r="O82" s="3">
        <f t="shared" ca="1" si="20"/>
        <v>7.0422535211271242</v>
      </c>
      <c r="P82" s="90">
        <f t="shared" ca="1" si="21"/>
        <v>0.14999999999999994</v>
      </c>
      <c r="Q82" s="94">
        <f t="shared" ca="1" si="22"/>
        <v>1.0563380281690682</v>
      </c>
      <c r="R82" s="10">
        <v>5</v>
      </c>
      <c r="S82" s="3">
        <f t="shared" si="23"/>
        <v>7.4850299401197598</v>
      </c>
      <c r="T82" s="90">
        <f t="shared" si="24"/>
        <v>0.14999999999999991</v>
      </c>
      <c r="U82" s="94">
        <f t="shared" si="25"/>
        <v>1.1227544910179632</v>
      </c>
    </row>
    <row r="83" spans="1:21" x14ac:dyDescent="0.3">
      <c r="A83" s="101"/>
      <c r="B83" s="102"/>
      <c r="C83" s="99"/>
      <c r="D83" s="99"/>
      <c r="E83" s="103">
        <v>8.2000000000000003E-2</v>
      </c>
      <c r="F83" s="11">
        <f ca="1">IFERROR(
  INDEX(
    ML_FRETE!$B$2:$I$30,
    MATCH(D83, ML_FRETE!$J$2:$J$30, 1),
    MATCH(G83, {0,19,49,79,100,120,150,200}, 1)
  ),
0
)</f>
        <v>5.65</v>
      </c>
      <c r="G83" s="3">
        <f t="shared" ca="1" si="13"/>
        <v>9.4481605351170579</v>
      </c>
      <c r="H83" s="9">
        <f t="shared" ca="1" si="14"/>
        <v>0.15000000000000002</v>
      </c>
      <c r="I83" s="85">
        <f t="shared" ca="1" si="15"/>
        <v>1.4172240802675589</v>
      </c>
      <c r="J83" s="11">
        <f ca="1">IFERROR(
  INDEX(
    ML_FRETE!$B$2:$I$30,
    MATCH(D83, ML_FRETE!$J$2:$J$30, 1),
    MATCH(K83, {0,19,49,79,100,120,150,200}, 1)
  ),
5.65
)</f>
        <v>5.65</v>
      </c>
      <c r="K83" s="3">
        <f t="shared" ca="1" si="16"/>
        <v>8.7191358024691361</v>
      </c>
      <c r="L83" s="9">
        <f t="shared" ca="1" si="17"/>
        <v>0.14999999999999997</v>
      </c>
      <c r="M83" s="85">
        <f t="shared" ca="1" si="18"/>
        <v>1.30787037037037</v>
      </c>
      <c r="N83" s="11">
        <f t="shared" ca="1" si="19"/>
        <v>5.4084507042256318</v>
      </c>
      <c r="O83" s="3">
        <f t="shared" ca="1" si="20"/>
        <v>7.0422535211271242</v>
      </c>
      <c r="P83" s="90">
        <f t="shared" ca="1" si="21"/>
        <v>0.14999999999999994</v>
      </c>
      <c r="Q83" s="94">
        <f t="shared" ca="1" si="22"/>
        <v>1.0563380281690682</v>
      </c>
      <c r="R83" s="10">
        <v>5</v>
      </c>
      <c r="S83" s="3">
        <f t="shared" si="23"/>
        <v>7.4850299401197598</v>
      </c>
      <c r="T83" s="90">
        <f t="shared" si="24"/>
        <v>0.14999999999999991</v>
      </c>
      <c r="U83" s="94">
        <f t="shared" si="25"/>
        <v>1.1227544910179632</v>
      </c>
    </row>
    <row r="84" spans="1:21" x14ac:dyDescent="0.3">
      <c r="A84" s="101"/>
      <c r="B84" s="102"/>
      <c r="C84" s="99"/>
      <c r="D84" s="99"/>
      <c r="E84" s="103">
        <v>8.2000000000000003E-2</v>
      </c>
      <c r="F84" s="11">
        <f ca="1">IFERROR(
  INDEX(
    ML_FRETE!$B$2:$I$30,
    MATCH(D84, ML_FRETE!$J$2:$J$30, 1),
    MATCH(G84, {0,19,49,79,100,120,150,200}, 1)
  ),
0
)</f>
        <v>5.65</v>
      </c>
      <c r="G84" s="3">
        <f t="shared" ca="1" si="13"/>
        <v>9.4481605351170579</v>
      </c>
      <c r="H84" s="9">
        <f t="shared" ca="1" si="14"/>
        <v>0.15000000000000002</v>
      </c>
      <c r="I84" s="85">
        <f t="shared" ca="1" si="15"/>
        <v>1.4172240802675589</v>
      </c>
      <c r="J84" s="11">
        <f ca="1">IFERROR(
  INDEX(
    ML_FRETE!$B$2:$I$30,
    MATCH(D84, ML_FRETE!$J$2:$J$30, 1),
    MATCH(K84, {0,19,49,79,100,120,150,200}, 1)
  ),
5.65
)</f>
        <v>5.65</v>
      </c>
      <c r="K84" s="3">
        <f t="shared" ca="1" si="16"/>
        <v>8.7191358024691361</v>
      </c>
      <c r="L84" s="9">
        <f t="shared" ca="1" si="17"/>
        <v>0.14999999999999997</v>
      </c>
      <c r="M84" s="85">
        <f t="shared" ca="1" si="18"/>
        <v>1.30787037037037</v>
      </c>
      <c r="N84" s="11">
        <f t="shared" ca="1" si="19"/>
        <v>5.4084507042256318</v>
      </c>
      <c r="O84" s="3">
        <f t="shared" ca="1" si="20"/>
        <v>7.0422535211271242</v>
      </c>
      <c r="P84" s="90">
        <f t="shared" ca="1" si="21"/>
        <v>0.14999999999999994</v>
      </c>
      <c r="Q84" s="94">
        <f t="shared" ca="1" si="22"/>
        <v>1.0563380281690682</v>
      </c>
      <c r="R84" s="10">
        <v>5</v>
      </c>
      <c r="S84" s="3">
        <f t="shared" si="23"/>
        <v>7.4850299401197598</v>
      </c>
      <c r="T84" s="90">
        <f t="shared" si="24"/>
        <v>0.14999999999999991</v>
      </c>
      <c r="U84" s="94">
        <f t="shared" si="25"/>
        <v>1.1227544910179632</v>
      </c>
    </row>
    <row r="85" spans="1:21" x14ac:dyDescent="0.3">
      <c r="A85" s="101"/>
      <c r="B85" s="102"/>
      <c r="C85" s="99"/>
      <c r="D85" s="99"/>
      <c r="E85" s="103">
        <v>8.2000000000000003E-2</v>
      </c>
      <c r="F85" s="11">
        <f ca="1">IFERROR(
  INDEX(
    ML_FRETE!$B$2:$I$30,
    MATCH(D85, ML_FRETE!$J$2:$J$30, 1),
    MATCH(G85, {0,19,49,79,100,120,150,200}, 1)
  ),
0
)</f>
        <v>5.65</v>
      </c>
      <c r="G85" s="3">
        <f t="shared" ca="1" si="13"/>
        <v>9.4481605351170579</v>
      </c>
      <c r="H85" s="9">
        <f t="shared" ca="1" si="14"/>
        <v>0.15000000000000002</v>
      </c>
      <c r="I85" s="85">
        <f t="shared" ca="1" si="15"/>
        <v>1.4172240802675589</v>
      </c>
      <c r="J85" s="11">
        <f ca="1">IFERROR(
  INDEX(
    ML_FRETE!$B$2:$I$30,
    MATCH(D85, ML_FRETE!$J$2:$J$30, 1),
    MATCH(K85, {0,19,49,79,100,120,150,200}, 1)
  ),
5.65
)</f>
        <v>5.65</v>
      </c>
      <c r="K85" s="3">
        <f t="shared" ca="1" si="16"/>
        <v>8.7191358024691361</v>
      </c>
      <c r="L85" s="9">
        <f t="shared" ca="1" si="17"/>
        <v>0.14999999999999997</v>
      </c>
      <c r="M85" s="85">
        <f t="shared" ca="1" si="18"/>
        <v>1.30787037037037</v>
      </c>
      <c r="N85" s="11">
        <f t="shared" ca="1" si="19"/>
        <v>5.4084507042256318</v>
      </c>
      <c r="O85" s="3">
        <f t="shared" ca="1" si="20"/>
        <v>7.0422535211271242</v>
      </c>
      <c r="P85" s="90">
        <f t="shared" ca="1" si="21"/>
        <v>0.14999999999999994</v>
      </c>
      <c r="Q85" s="94">
        <f t="shared" ca="1" si="22"/>
        <v>1.0563380281690682</v>
      </c>
      <c r="R85" s="10">
        <v>5</v>
      </c>
      <c r="S85" s="3">
        <f t="shared" si="23"/>
        <v>7.4850299401197598</v>
      </c>
      <c r="T85" s="90">
        <f t="shared" si="24"/>
        <v>0.14999999999999991</v>
      </c>
      <c r="U85" s="94">
        <f t="shared" si="25"/>
        <v>1.1227544910179632</v>
      </c>
    </row>
    <row r="86" spans="1:21" x14ac:dyDescent="0.3">
      <c r="A86" s="101"/>
      <c r="B86" s="102"/>
      <c r="C86" s="99"/>
      <c r="D86" s="99"/>
      <c r="E86" s="103">
        <v>8.2000000000000003E-2</v>
      </c>
      <c r="F86" s="11">
        <f ca="1">IFERROR(
  INDEX(
    ML_FRETE!$B$2:$I$30,
    MATCH(D86, ML_FRETE!$J$2:$J$30, 1),
    MATCH(G86, {0,19,49,79,100,120,150,200}, 1)
  ),
0
)</f>
        <v>5.65</v>
      </c>
      <c r="G86" s="3">
        <f t="shared" ca="1" si="13"/>
        <v>9.4481605351170579</v>
      </c>
      <c r="H86" s="9">
        <f t="shared" ca="1" si="14"/>
        <v>0.15000000000000002</v>
      </c>
      <c r="I86" s="85">
        <f t="shared" ca="1" si="15"/>
        <v>1.4172240802675589</v>
      </c>
      <c r="J86" s="11">
        <f ca="1">IFERROR(
  INDEX(
    ML_FRETE!$B$2:$I$30,
    MATCH(D86, ML_FRETE!$J$2:$J$30, 1),
    MATCH(K86, {0,19,49,79,100,120,150,200}, 1)
  ),
5.65
)</f>
        <v>5.65</v>
      </c>
      <c r="K86" s="3">
        <f t="shared" ca="1" si="16"/>
        <v>8.7191358024691361</v>
      </c>
      <c r="L86" s="9">
        <f t="shared" ca="1" si="17"/>
        <v>0.14999999999999997</v>
      </c>
      <c r="M86" s="85">
        <f t="shared" ca="1" si="18"/>
        <v>1.30787037037037</v>
      </c>
      <c r="N86" s="11">
        <f t="shared" ca="1" si="19"/>
        <v>5.4084507042256318</v>
      </c>
      <c r="O86" s="3">
        <f t="shared" ca="1" si="20"/>
        <v>7.0422535211271242</v>
      </c>
      <c r="P86" s="90">
        <f t="shared" ca="1" si="21"/>
        <v>0.14999999999999994</v>
      </c>
      <c r="Q86" s="94">
        <f t="shared" ca="1" si="22"/>
        <v>1.0563380281690682</v>
      </c>
      <c r="R86" s="10">
        <v>5</v>
      </c>
      <c r="S86" s="3">
        <f t="shared" si="23"/>
        <v>7.4850299401197598</v>
      </c>
      <c r="T86" s="90">
        <f t="shared" si="24"/>
        <v>0.14999999999999991</v>
      </c>
      <c r="U86" s="94">
        <f t="shared" si="25"/>
        <v>1.1227544910179632</v>
      </c>
    </row>
    <row r="87" spans="1:21" x14ac:dyDescent="0.3">
      <c r="A87" s="101"/>
      <c r="B87" s="102"/>
      <c r="C87" s="99"/>
      <c r="D87" s="99"/>
      <c r="E87" s="103">
        <v>8.2000000000000003E-2</v>
      </c>
      <c r="F87" s="11">
        <f ca="1">IFERROR(
  INDEX(
    ML_FRETE!$B$2:$I$30,
    MATCH(D87, ML_FRETE!$J$2:$J$30, 1),
    MATCH(G87, {0,19,49,79,100,120,150,200}, 1)
  ),
0
)</f>
        <v>5.65</v>
      </c>
      <c r="G87" s="3">
        <f t="shared" ca="1" si="13"/>
        <v>9.4481605351170579</v>
      </c>
      <c r="H87" s="9">
        <f t="shared" ca="1" si="14"/>
        <v>0.15000000000000002</v>
      </c>
      <c r="I87" s="85">
        <f t="shared" ca="1" si="15"/>
        <v>1.4172240802675589</v>
      </c>
      <c r="J87" s="11">
        <f ca="1">IFERROR(
  INDEX(
    ML_FRETE!$B$2:$I$30,
    MATCH(D87, ML_FRETE!$J$2:$J$30, 1),
    MATCH(K87, {0,19,49,79,100,120,150,200}, 1)
  ),
5.65
)</f>
        <v>5.65</v>
      </c>
      <c r="K87" s="3">
        <f t="shared" ca="1" si="16"/>
        <v>8.7191358024691361</v>
      </c>
      <c r="L87" s="9">
        <f t="shared" ca="1" si="17"/>
        <v>0.14999999999999997</v>
      </c>
      <c r="M87" s="85">
        <f t="shared" ca="1" si="18"/>
        <v>1.30787037037037</v>
      </c>
      <c r="N87" s="11">
        <f t="shared" ca="1" si="19"/>
        <v>5.4084507042256318</v>
      </c>
      <c r="O87" s="3">
        <f t="shared" ca="1" si="20"/>
        <v>7.0422535211271242</v>
      </c>
      <c r="P87" s="90">
        <f t="shared" ca="1" si="21"/>
        <v>0.14999999999999994</v>
      </c>
      <c r="Q87" s="94">
        <f t="shared" ca="1" si="22"/>
        <v>1.0563380281690682</v>
      </c>
      <c r="R87" s="10">
        <v>5</v>
      </c>
      <c r="S87" s="3">
        <f t="shared" si="23"/>
        <v>7.4850299401197598</v>
      </c>
      <c r="T87" s="90">
        <f t="shared" si="24"/>
        <v>0.14999999999999991</v>
      </c>
      <c r="U87" s="94">
        <f t="shared" si="25"/>
        <v>1.1227544910179632</v>
      </c>
    </row>
    <row r="88" spans="1:21" x14ac:dyDescent="0.3">
      <c r="A88" s="101"/>
      <c r="B88" s="102"/>
      <c r="C88" s="99"/>
      <c r="D88" s="99"/>
      <c r="E88" s="103">
        <v>8.2000000000000003E-2</v>
      </c>
      <c r="F88" s="11">
        <f ca="1">IFERROR(
  INDEX(
    ML_FRETE!$B$2:$I$30,
    MATCH(D88, ML_FRETE!$J$2:$J$30, 1),
    MATCH(G88, {0,19,49,79,100,120,150,200}, 1)
  ),
0
)</f>
        <v>5.65</v>
      </c>
      <c r="G88" s="3">
        <f t="shared" ca="1" si="13"/>
        <v>9.4481605351170579</v>
      </c>
      <c r="H88" s="9">
        <f t="shared" ca="1" si="14"/>
        <v>0.15000000000000002</v>
      </c>
      <c r="I88" s="85">
        <f t="shared" ca="1" si="15"/>
        <v>1.4172240802675589</v>
      </c>
      <c r="J88" s="11">
        <f ca="1">IFERROR(
  INDEX(
    ML_FRETE!$B$2:$I$30,
    MATCH(D88, ML_FRETE!$J$2:$J$30, 1),
    MATCH(K88, {0,19,49,79,100,120,150,200}, 1)
  ),
5.65
)</f>
        <v>5.65</v>
      </c>
      <c r="K88" s="3">
        <f t="shared" ca="1" si="16"/>
        <v>8.7191358024691361</v>
      </c>
      <c r="L88" s="9">
        <f t="shared" ca="1" si="17"/>
        <v>0.14999999999999997</v>
      </c>
      <c r="M88" s="85">
        <f t="shared" ca="1" si="18"/>
        <v>1.30787037037037</v>
      </c>
      <c r="N88" s="11">
        <f t="shared" ca="1" si="19"/>
        <v>5.4084507042256318</v>
      </c>
      <c r="O88" s="3">
        <f t="shared" ca="1" si="20"/>
        <v>7.0422535211271242</v>
      </c>
      <c r="P88" s="90">
        <f t="shared" ca="1" si="21"/>
        <v>0.14999999999999994</v>
      </c>
      <c r="Q88" s="94">
        <f t="shared" ca="1" si="22"/>
        <v>1.0563380281690682</v>
      </c>
      <c r="R88" s="10">
        <v>5</v>
      </c>
      <c r="S88" s="3">
        <f t="shared" si="23"/>
        <v>7.4850299401197598</v>
      </c>
      <c r="T88" s="90">
        <f t="shared" si="24"/>
        <v>0.14999999999999991</v>
      </c>
      <c r="U88" s="94">
        <f t="shared" si="25"/>
        <v>1.1227544910179632</v>
      </c>
    </row>
    <row r="89" spans="1:21" x14ac:dyDescent="0.3">
      <c r="A89" s="101"/>
      <c r="B89" s="102"/>
      <c r="C89" s="99"/>
      <c r="D89" s="99"/>
      <c r="E89" s="103">
        <v>8.2000000000000003E-2</v>
      </c>
      <c r="F89" s="11">
        <f ca="1">IFERROR(
  INDEX(
    ML_FRETE!$B$2:$I$30,
    MATCH(D89, ML_FRETE!$J$2:$J$30, 1),
    MATCH(G89, {0,19,49,79,100,120,150,200}, 1)
  ),
0
)</f>
        <v>5.65</v>
      </c>
      <c r="G89" s="3">
        <f t="shared" ca="1" si="13"/>
        <v>9.4481605351170579</v>
      </c>
      <c r="H89" s="9">
        <f t="shared" ca="1" si="14"/>
        <v>0.15000000000000002</v>
      </c>
      <c r="I89" s="85">
        <f t="shared" ca="1" si="15"/>
        <v>1.4172240802675589</v>
      </c>
      <c r="J89" s="11">
        <f ca="1">IFERROR(
  INDEX(
    ML_FRETE!$B$2:$I$30,
    MATCH(D89, ML_FRETE!$J$2:$J$30, 1),
    MATCH(K89, {0,19,49,79,100,120,150,200}, 1)
  ),
5.65
)</f>
        <v>5.65</v>
      </c>
      <c r="K89" s="3">
        <f t="shared" ca="1" si="16"/>
        <v>8.7191358024691361</v>
      </c>
      <c r="L89" s="9">
        <f t="shared" ca="1" si="17"/>
        <v>0.14999999999999997</v>
      </c>
      <c r="M89" s="85">
        <f t="shared" ca="1" si="18"/>
        <v>1.30787037037037</v>
      </c>
      <c r="N89" s="11">
        <f t="shared" ca="1" si="19"/>
        <v>5.4084507042256318</v>
      </c>
      <c r="O89" s="3">
        <f t="shared" ca="1" si="20"/>
        <v>7.0422535211271242</v>
      </c>
      <c r="P89" s="90">
        <f t="shared" ca="1" si="21"/>
        <v>0.14999999999999994</v>
      </c>
      <c r="Q89" s="94">
        <f t="shared" ca="1" si="22"/>
        <v>1.0563380281690682</v>
      </c>
      <c r="R89" s="10">
        <v>5</v>
      </c>
      <c r="S89" s="3">
        <f t="shared" si="23"/>
        <v>7.4850299401197598</v>
      </c>
      <c r="T89" s="90">
        <f t="shared" si="24"/>
        <v>0.14999999999999991</v>
      </c>
      <c r="U89" s="94">
        <f t="shared" si="25"/>
        <v>1.1227544910179632</v>
      </c>
    </row>
    <row r="90" spans="1:21" x14ac:dyDescent="0.3">
      <c r="A90" s="101"/>
      <c r="B90" s="102"/>
      <c r="C90" s="99"/>
      <c r="D90" s="99"/>
      <c r="E90" s="103">
        <v>8.2000000000000003E-2</v>
      </c>
      <c r="F90" s="11">
        <f ca="1">IFERROR(
  INDEX(
    ML_FRETE!$B$2:$I$30,
    MATCH(D90, ML_FRETE!$J$2:$J$30, 1),
    MATCH(G90, {0,19,49,79,100,120,150,200}, 1)
  ),
0
)</f>
        <v>5.65</v>
      </c>
      <c r="G90" s="3">
        <f t="shared" ca="1" si="13"/>
        <v>9.4481605351170579</v>
      </c>
      <c r="H90" s="9">
        <f t="shared" ca="1" si="14"/>
        <v>0.15000000000000002</v>
      </c>
      <c r="I90" s="85">
        <f t="shared" ca="1" si="15"/>
        <v>1.4172240802675589</v>
      </c>
      <c r="J90" s="11">
        <f ca="1">IFERROR(
  INDEX(
    ML_FRETE!$B$2:$I$30,
    MATCH(D90, ML_FRETE!$J$2:$J$30, 1),
    MATCH(K90, {0,19,49,79,100,120,150,200}, 1)
  ),
5.65
)</f>
        <v>5.65</v>
      </c>
      <c r="K90" s="3">
        <f t="shared" ca="1" si="16"/>
        <v>8.7191358024691361</v>
      </c>
      <c r="L90" s="9">
        <f t="shared" ca="1" si="17"/>
        <v>0.14999999999999997</v>
      </c>
      <c r="M90" s="85">
        <f t="shared" ca="1" si="18"/>
        <v>1.30787037037037</v>
      </c>
      <c r="N90" s="11">
        <f t="shared" ca="1" si="19"/>
        <v>5.4084507042256318</v>
      </c>
      <c r="O90" s="3">
        <f t="shared" ca="1" si="20"/>
        <v>7.0422535211271242</v>
      </c>
      <c r="P90" s="90">
        <f t="shared" ca="1" si="21"/>
        <v>0.14999999999999994</v>
      </c>
      <c r="Q90" s="94">
        <f t="shared" ca="1" si="22"/>
        <v>1.0563380281690682</v>
      </c>
      <c r="R90" s="10">
        <v>5</v>
      </c>
      <c r="S90" s="3">
        <f t="shared" si="23"/>
        <v>7.4850299401197598</v>
      </c>
      <c r="T90" s="90">
        <f t="shared" si="24"/>
        <v>0.14999999999999991</v>
      </c>
      <c r="U90" s="94">
        <f t="shared" si="25"/>
        <v>1.1227544910179632</v>
      </c>
    </row>
    <row r="91" spans="1:21" x14ac:dyDescent="0.3">
      <c r="A91" s="101"/>
      <c r="B91" s="102"/>
      <c r="C91" s="99"/>
      <c r="D91" s="99"/>
      <c r="E91" s="103">
        <v>8.2000000000000003E-2</v>
      </c>
      <c r="F91" s="11">
        <f ca="1">IFERROR(
  INDEX(
    ML_FRETE!$B$2:$I$30,
    MATCH(D91, ML_FRETE!$J$2:$J$30, 1),
    MATCH(G91, {0,19,49,79,100,120,150,200}, 1)
  ),
0
)</f>
        <v>5.65</v>
      </c>
      <c r="G91" s="3">
        <f t="shared" ca="1" si="13"/>
        <v>9.4481605351170579</v>
      </c>
      <c r="H91" s="9">
        <f t="shared" ca="1" si="14"/>
        <v>0.15000000000000002</v>
      </c>
      <c r="I91" s="85">
        <f t="shared" ca="1" si="15"/>
        <v>1.4172240802675589</v>
      </c>
      <c r="J91" s="11">
        <f ca="1">IFERROR(
  INDEX(
    ML_FRETE!$B$2:$I$30,
    MATCH(D91, ML_FRETE!$J$2:$J$30, 1),
    MATCH(K91, {0,19,49,79,100,120,150,200}, 1)
  ),
5.65
)</f>
        <v>5.65</v>
      </c>
      <c r="K91" s="3">
        <f t="shared" ca="1" si="16"/>
        <v>8.7191358024691361</v>
      </c>
      <c r="L91" s="9">
        <f t="shared" ca="1" si="17"/>
        <v>0.14999999999999997</v>
      </c>
      <c r="M91" s="85">
        <f t="shared" ca="1" si="18"/>
        <v>1.30787037037037</v>
      </c>
      <c r="N91" s="11">
        <f t="shared" ca="1" si="19"/>
        <v>5.4084507042256318</v>
      </c>
      <c r="O91" s="3">
        <f t="shared" ca="1" si="20"/>
        <v>7.0422535211271242</v>
      </c>
      <c r="P91" s="90">
        <f t="shared" ca="1" si="21"/>
        <v>0.14999999999999994</v>
      </c>
      <c r="Q91" s="94">
        <f t="shared" ca="1" si="22"/>
        <v>1.0563380281690682</v>
      </c>
      <c r="R91" s="10">
        <v>5</v>
      </c>
      <c r="S91" s="3">
        <f t="shared" si="23"/>
        <v>7.4850299401197598</v>
      </c>
      <c r="T91" s="90">
        <f t="shared" si="24"/>
        <v>0.14999999999999991</v>
      </c>
      <c r="U91" s="94">
        <f t="shared" si="25"/>
        <v>1.1227544910179632</v>
      </c>
    </row>
    <row r="92" spans="1:21" x14ac:dyDescent="0.3">
      <c r="A92" s="101"/>
      <c r="B92" s="102"/>
      <c r="C92" s="99"/>
      <c r="D92" s="99"/>
      <c r="E92" s="103">
        <v>8.2000000000000003E-2</v>
      </c>
      <c r="F92" s="11">
        <f ca="1">IFERROR(
  INDEX(
    ML_FRETE!$B$2:$I$30,
    MATCH(D92, ML_FRETE!$J$2:$J$30, 1),
    MATCH(G92, {0,19,49,79,100,120,150,200}, 1)
  ),
0
)</f>
        <v>5.65</v>
      </c>
      <c r="G92" s="3">
        <f t="shared" ca="1" si="13"/>
        <v>9.4481605351170579</v>
      </c>
      <c r="H92" s="9">
        <f t="shared" ca="1" si="14"/>
        <v>0.15000000000000002</v>
      </c>
      <c r="I92" s="85">
        <f t="shared" ca="1" si="15"/>
        <v>1.4172240802675589</v>
      </c>
      <c r="J92" s="11">
        <f ca="1">IFERROR(
  INDEX(
    ML_FRETE!$B$2:$I$30,
    MATCH(D92, ML_FRETE!$J$2:$J$30, 1),
    MATCH(K92, {0,19,49,79,100,120,150,200}, 1)
  ),
5.65
)</f>
        <v>5.65</v>
      </c>
      <c r="K92" s="3">
        <f t="shared" ca="1" si="16"/>
        <v>8.7191358024691361</v>
      </c>
      <c r="L92" s="9">
        <f t="shared" ca="1" si="17"/>
        <v>0.14999999999999997</v>
      </c>
      <c r="M92" s="85">
        <f t="shared" ca="1" si="18"/>
        <v>1.30787037037037</v>
      </c>
      <c r="N92" s="11">
        <f t="shared" ca="1" si="19"/>
        <v>5.4084507042256318</v>
      </c>
      <c r="O92" s="3">
        <f t="shared" ca="1" si="20"/>
        <v>7.0422535211271242</v>
      </c>
      <c r="P92" s="90">
        <f t="shared" ca="1" si="21"/>
        <v>0.14999999999999994</v>
      </c>
      <c r="Q92" s="94">
        <f t="shared" ca="1" si="22"/>
        <v>1.0563380281690682</v>
      </c>
      <c r="R92" s="10">
        <v>5</v>
      </c>
      <c r="S92" s="3">
        <f t="shared" si="23"/>
        <v>7.4850299401197598</v>
      </c>
      <c r="T92" s="90">
        <f t="shared" si="24"/>
        <v>0.14999999999999991</v>
      </c>
      <c r="U92" s="94">
        <f t="shared" si="25"/>
        <v>1.1227544910179632</v>
      </c>
    </row>
    <row r="93" spans="1:21" x14ac:dyDescent="0.3">
      <c r="A93" s="101"/>
      <c r="B93" s="102"/>
      <c r="C93" s="99"/>
      <c r="D93" s="99"/>
      <c r="E93" s="103">
        <v>8.2000000000000003E-2</v>
      </c>
      <c r="F93" s="11">
        <f ca="1">IFERROR(
  INDEX(
    ML_FRETE!$B$2:$I$30,
    MATCH(D93, ML_FRETE!$J$2:$J$30, 1),
    MATCH(G93, {0,19,49,79,100,120,150,200}, 1)
  ),
0
)</f>
        <v>5.65</v>
      </c>
      <c r="G93" s="3">
        <f t="shared" ca="1" si="13"/>
        <v>9.4481605351170579</v>
      </c>
      <c r="H93" s="9">
        <f t="shared" ca="1" si="14"/>
        <v>0.15000000000000002</v>
      </c>
      <c r="I93" s="85">
        <f t="shared" ca="1" si="15"/>
        <v>1.4172240802675589</v>
      </c>
      <c r="J93" s="11">
        <f ca="1">IFERROR(
  INDEX(
    ML_FRETE!$B$2:$I$30,
    MATCH(D93, ML_FRETE!$J$2:$J$30, 1),
    MATCH(K93, {0,19,49,79,100,120,150,200}, 1)
  ),
5.65
)</f>
        <v>5.65</v>
      </c>
      <c r="K93" s="3">
        <f t="shared" ca="1" si="16"/>
        <v>8.7191358024691361</v>
      </c>
      <c r="L93" s="9">
        <f t="shared" ca="1" si="17"/>
        <v>0.14999999999999997</v>
      </c>
      <c r="M93" s="85">
        <f t="shared" ca="1" si="18"/>
        <v>1.30787037037037</v>
      </c>
      <c r="N93" s="11">
        <f t="shared" ca="1" si="19"/>
        <v>5.4084507042256318</v>
      </c>
      <c r="O93" s="3">
        <f t="shared" ca="1" si="20"/>
        <v>7.0422535211271242</v>
      </c>
      <c r="P93" s="90">
        <f t="shared" ca="1" si="21"/>
        <v>0.14999999999999994</v>
      </c>
      <c r="Q93" s="94">
        <f t="shared" ca="1" si="22"/>
        <v>1.0563380281690682</v>
      </c>
      <c r="R93" s="10">
        <v>5</v>
      </c>
      <c r="S93" s="3">
        <f t="shared" si="23"/>
        <v>7.4850299401197598</v>
      </c>
      <c r="T93" s="90">
        <f t="shared" si="24"/>
        <v>0.14999999999999991</v>
      </c>
      <c r="U93" s="94">
        <f t="shared" si="25"/>
        <v>1.1227544910179632</v>
      </c>
    </row>
    <row r="94" spans="1:21" x14ac:dyDescent="0.3">
      <c r="A94" s="101"/>
      <c r="B94" s="102"/>
      <c r="C94" s="99"/>
      <c r="D94" s="99"/>
      <c r="E94" s="103">
        <v>8.2000000000000003E-2</v>
      </c>
      <c r="F94" s="11">
        <f ca="1">IFERROR(
  INDEX(
    ML_FRETE!$B$2:$I$30,
    MATCH(D94, ML_FRETE!$J$2:$J$30, 1),
    MATCH(G94, {0,19,49,79,100,120,150,200}, 1)
  ),
0
)</f>
        <v>5.65</v>
      </c>
      <c r="G94" s="3">
        <f t="shared" ca="1" si="13"/>
        <v>9.4481605351170579</v>
      </c>
      <c r="H94" s="9">
        <f t="shared" ca="1" si="14"/>
        <v>0.15000000000000002</v>
      </c>
      <c r="I94" s="85">
        <f t="shared" ca="1" si="15"/>
        <v>1.4172240802675589</v>
      </c>
      <c r="J94" s="11">
        <f ca="1">IFERROR(
  INDEX(
    ML_FRETE!$B$2:$I$30,
    MATCH(D94, ML_FRETE!$J$2:$J$30, 1),
    MATCH(K94, {0,19,49,79,100,120,150,200}, 1)
  ),
5.65
)</f>
        <v>5.65</v>
      </c>
      <c r="K94" s="3">
        <f t="shared" ca="1" si="16"/>
        <v>8.7191358024691361</v>
      </c>
      <c r="L94" s="9">
        <f t="shared" ca="1" si="17"/>
        <v>0.14999999999999997</v>
      </c>
      <c r="M94" s="85">
        <f t="shared" ca="1" si="18"/>
        <v>1.30787037037037</v>
      </c>
      <c r="N94" s="11">
        <f t="shared" ca="1" si="19"/>
        <v>5.4084507042256318</v>
      </c>
      <c r="O94" s="3">
        <f t="shared" ca="1" si="20"/>
        <v>7.0422535211271242</v>
      </c>
      <c r="P94" s="90">
        <f t="shared" ca="1" si="21"/>
        <v>0.14999999999999994</v>
      </c>
      <c r="Q94" s="94">
        <f t="shared" ca="1" si="22"/>
        <v>1.0563380281690682</v>
      </c>
      <c r="R94" s="10">
        <v>5</v>
      </c>
      <c r="S94" s="3">
        <f t="shared" si="23"/>
        <v>7.4850299401197598</v>
      </c>
      <c r="T94" s="90">
        <f t="shared" si="24"/>
        <v>0.14999999999999991</v>
      </c>
      <c r="U94" s="94">
        <f t="shared" si="25"/>
        <v>1.1227544910179632</v>
      </c>
    </row>
    <row r="95" spans="1:21" x14ac:dyDescent="0.3">
      <c r="A95" s="101"/>
      <c r="B95" s="102"/>
      <c r="C95" s="99"/>
      <c r="D95" s="99"/>
      <c r="E95" s="103">
        <v>8.2000000000000003E-2</v>
      </c>
      <c r="F95" s="11">
        <f ca="1">IFERROR(
  INDEX(
    ML_FRETE!$B$2:$I$30,
    MATCH(D95, ML_FRETE!$J$2:$J$30, 1),
    MATCH(G95, {0,19,49,79,100,120,150,200}, 1)
  ),
0
)</f>
        <v>5.65</v>
      </c>
      <c r="G95" s="3">
        <f t="shared" ca="1" si="13"/>
        <v>9.4481605351170579</v>
      </c>
      <c r="H95" s="9">
        <f t="shared" ca="1" si="14"/>
        <v>0.15000000000000002</v>
      </c>
      <c r="I95" s="85">
        <f t="shared" ca="1" si="15"/>
        <v>1.4172240802675589</v>
      </c>
      <c r="J95" s="11">
        <f ca="1">IFERROR(
  INDEX(
    ML_FRETE!$B$2:$I$30,
    MATCH(D95, ML_FRETE!$J$2:$J$30, 1),
    MATCH(K95, {0,19,49,79,100,120,150,200}, 1)
  ),
5.65
)</f>
        <v>5.65</v>
      </c>
      <c r="K95" s="3">
        <f t="shared" ca="1" si="16"/>
        <v>8.7191358024691361</v>
      </c>
      <c r="L95" s="9">
        <f t="shared" ca="1" si="17"/>
        <v>0.14999999999999997</v>
      </c>
      <c r="M95" s="85">
        <f t="shared" ca="1" si="18"/>
        <v>1.30787037037037</v>
      </c>
      <c r="N95" s="11">
        <f t="shared" ca="1" si="19"/>
        <v>5.4084507042256318</v>
      </c>
      <c r="O95" s="3">
        <f t="shared" ca="1" si="20"/>
        <v>7.0422535211271242</v>
      </c>
      <c r="P95" s="90">
        <f t="shared" ca="1" si="21"/>
        <v>0.14999999999999994</v>
      </c>
      <c r="Q95" s="94">
        <f t="shared" ca="1" si="22"/>
        <v>1.0563380281690682</v>
      </c>
      <c r="R95" s="10">
        <v>5</v>
      </c>
      <c r="S95" s="3">
        <f t="shared" si="23"/>
        <v>7.4850299401197598</v>
      </c>
      <c r="T95" s="90">
        <f t="shared" si="24"/>
        <v>0.14999999999999991</v>
      </c>
      <c r="U95" s="94">
        <f t="shared" si="25"/>
        <v>1.1227544910179632</v>
      </c>
    </row>
    <row r="96" spans="1:21" x14ac:dyDescent="0.3">
      <c r="A96" s="101"/>
      <c r="B96" s="102"/>
      <c r="C96" s="99"/>
      <c r="D96" s="99"/>
      <c r="E96" s="103">
        <v>8.2000000000000003E-2</v>
      </c>
      <c r="F96" s="11">
        <f ca="1">IFERROR(
  INDEX(
    ML_FRETE!$B$2:$I$30,
    MATCH(D96, ML_FRETE!$J$2:$J$30, 1),
    MATCH(G96, {0,19,49,79,100,120,150,200}, 1)
  ),
0
)</f>
        <v>5.65</v>
      </c>
      <c r="G96" s="3">
        <f t="shared" ca="1" si="13"/>
        <v>9.4481605351170579</v>
      </c>
      <c r="H96" s="9">
        <f t="shared" ca="1" si="14"/>
        <v>0.15000000000000002</v>
      </c>
      <c r="I96" s="85">
        <f t="shared" ca="1" si="15"/>
        <v>1.4172240802675589</v>
      </c>
      <c r="J96" s="11">
        <f ca="1">IFERROR(
  INDEX(
    ML_FRETE!$B$2:$I$30,
    MATCH(D96, ML_FRETE!$J$2:$J$30, 1),
    MATCH(K96, {0,19,49,79,100,120,150,200}, 1)
  ),
5.65
)</f>
        <v>5.65</v>
      </c>
      <c r="K96" s="3">
        <f t="shared" ca="1" si="16"/>
        <v>8.7191358024691361</v>
      </c>
      <c r="L96" s="9">
        <f t="shared" ca="1" si="17"/>
        <v>0.14999999999999997</v>
      </c>
      <c r="M96" s="85">
        <f t="shared" ca="1" si="18"/>
        <v>1.30787037037037</v>
      </c>
      <c r="N96" s="11">
        <f t="shared" ca="1" si="19"/>
        <v>5.4084507042256318</v>
      </c>
      <c r="O96" s="3">
        <f t="shared" ca="1" si="20"/>
        <v>7.0422535211271242</v>
      </c>
      <c r="P96" s="90">
        <f t="shared" ca="1" si="21"/>
        <v>0.14999999999999994</v>
      </c>
      <c r="Q96" s="94">
        <f t="shared" ca="1" si="22"/>
        <v>1.0563380281690682</v>
      </c>
      <c r="R96" s="10">
        <v>5</v>
      </c>
      <c r="S96" s="3">
        <f t="shared" si="23"/>
        <v>7.4850299401197598</v>
      </c>
      <c r="T96" s="90">
        <f t="shared" si="24"/>
        <v>0.14999999999999991</v>
      </c>
      <c r="U96" s="94">
        <f t="shared" si="25"/>
        <v>1.1227544910179632</v>
      </c>
    </row>
    <row r="97" spans="1:21" x14ac:dyDescent="0.3">
      <c r="A97" s="101"/>
      <c r="B97" s="102"/>
      <c r="C97" s="99"/>
      <c r="D97" s="99"/>
      <c r="E97" s="103">
        <v>8.2000000000000003E-2</v>
      </c>
      <c r="F97" s="11">
        <f ca="1">IFERROR(
  INDEX(
    ML_FRETE!$B$2:$I$30,
    MATCH(D97, ML_FRETE!$J$2:$J$30, 1),
    MATCH(G97, {0,19,49,79,100,120,150,200}, 1)
  ),
0
)</f>
        <v>5.65</v>
      </c>
      <c r="G97" s="3">
        <f t="shared" ca="1" si="13"/>
        <v>9.4481605351170579</v>
      </c>
      <c r="H97" s="9">
        <f t="shared" ca="1" si="14"/>
        <v>0.15000000000000002</v>
      </c>
      <c r="I97" s="85">
        <f t="shared" ca="1" si="15"/>
        <v>1.4172240802675589</v>
      </c>
      <c r="J97" s="11">
        <f ca="1">IFERROR(
  INDEX(
    ML_FRETE!$B$2:$I$30,
    MATCH(D97, ML_FRETE!$J$2:$J$30, 1),
    MATCH(K97, {0,19,49,79,100,120,150,200}, 1)
  ),
5.65
)</f>
        <v>5.65</v>
      </c>
      <c r="K97" s="3">
        <f t="shared" ca="1" si="16"/>
        <v>8.7191358024691361</v>
      </c>
      <c r="L97" s="9">
        <f t="shared" ca="1" si="17"/>
        <v>0.14999999999999997</v>
      </c>
      <c r="M97" s="85">
        <f t="shared" ca="1" si="18"/>
        <v>1.30787037037037</v>
      </c>
      <c r="N97" s="11">
        <f t="shared" ca="1" si="19"/>
        <v>5.4084507042256318</v>
      </c>
      <c r="O97" s="3">
        <f t="shared" ca="1" si="20"/>
        <v>7.0422535211271242</v>
      </c>
      <c r="P97" s="90">
        <f t="shared" ca="1" si="21"/>
        <v>0.14999999999999994</v>
      </c>
      <c r="Q97" s="94">
        <f t="shared" ca="1" si="22"/>
        <v>1.0563380281690682</v>
      </c>
      <c r="R97" s="10">
        <v>5</v>
      </c>
      <c r="S97" s="3">
        <f t="shared" si="23"/>
        <v>7.4850299401197598</v>
      </c>
      <c r="T97" s="90">
        <f t="shared" si="24"/>
        <v>0.14999999999999991</v>
      </c>
      <c r="U97" s="94">
        <f t="shared" si="25"/>
        <v>1.1227544910179632</v>
      </c>
    </row>
    <row r="98" spans="1:21" x14ac:dyDescent="0.3">
      <c r="A98" s="101"/>
      <c r="B98" s="102"/>
      <c r="C98" s="99"/>
      <c r="D98" s="99"/>
      <c r="E98" s="103">
        <v>8.2000000000000003E-2</v>
      </c>
      <c r="F98" s="11">
        <f ca="1">IFERROR(
  INDEX(
    ML_FRETE!$B$2:$I$30,
    MATCH(D98, ML_FRETE!$J$2:$J$30, 1),
    MATCH(G98, {0,19,49,79,100,120,150,200}, 1)
  ),
0
)</f>
        <v>5.65</v>
      </c>
      <c r="G98" s="3">
        <f t="shared" ca="1" si="13"/>
        <v>9.4481605351170579</v>
      </c>
      <c r="H98" s="9">
        <f t="shared" ca="1" si="14"/>
        <v>0.15000000000000002</v>
      </c>
      <c r="I98" s="85">
        <f t="shared" ca="1" si="15"/>
        <v>1.4172240802675589</v>
      </c>
      <c r="J98" s="11">
        <f ca="1">IFERROR(
  INDEX(
    ML_FRETE!$B$2:$I$30,
    MATCH(D98, ML_FRETE!$J$2:$J$30, 1),
    MATCH(K98, {0,19,49,79,100,120,150,200}, 1)
  ),
5.65
)</f>
        <v>5.65</v>
      </c>
      <c r="K98" s="3">
        <f t="shared" ca="1" si="16"/>
        <v>8.7191358024691361</v>
      </c>
      <c r="L98" s="9">
        <f t="shared" ca="1" si="17"/>
        <v>0.14999999999999997</v>
      </c>
      <c r="M98" s="85">
        <f t="shared" ca="1" si="18"/>
        <v>1.30787037037037</v>
      </c>
      <c r="N98" s="11">
        <f t="shared" ca="1" si="19"/>
        <v>5.4084507042256318</v>
      </c>
      <c r="O98" s="3">
        <f t="shared" ca="1" si="20"/>
        <v>7.0422535211271242</v>
      </c>
      <c r="P98" s="90">
        <f t="shared" ca="1" si="21"/>
        <v>0.14999999999999994</v>
      </c>
      <c r="Q98" s="94">
        <f t="shared" ca="1" si="22"/>
        <v>1.0563380281690682</v>
      </c>
      <c r="R98" s="10">
        <v>5</v>
      </c>
      <c r="S98" s="3">
        <f t="shared" si="23"/>
        <v>7.4850299401197598</v>
      </c>
      <c r="T98" s="90">
        <f t="shared" si="24"/>
        <v>0.14999999999999991</v>
      </c>
      <c r="U98" s="94">
        <f t="shared" si="25"/>
        <v>1.1227544910179632</v>
      </c>
    </row>
    <row r="99" spans="1:21" x14ac:dyDescent="0.3">
      <c r="A99" s="101"/>
      <c r="B99" s="102"/>
      <c r="C99" s="99"/>
      <c r="D99" s="99"/>
      <c r="E99" s="103">
        <v>8.2000000000000003E-2</v>
      </c>
      <c r="F99" s="11">
        <f ca="1">IFERROR(
  INDEX(
    ML_FRETE!$B$2:$I$30,
    MATCH(D99, ML_FRETE!$J$2:$J$30, 1),
    MATCH(G99, {0,19,49,79,100,120,150,200}, 1)
  ),
0
)</f>
        <v>5.65</v>
      </c>
      <c r="G99" s="3">
        <f t="shared" ca="1" si="13"/>
        <v>9.4481605351170579</v>
      </c>
      <c r="H99" s="9">
        <f t="shared" ca="1" si="14"/>
        <v>0.15000000000000002</v>
      </c>
      <c r="I99" s="85">
        <f t="shared" ca="1" si="15"/>
        <v>1.4172240802675589</v>
      </c>
      <c r="J99" s="11">
        <f ca="1">IFERROR(
  INDEX(
    ML_FRETE!$B$2:$I$30,
    MATCH(D99, ML_FRETE!$J$2:$J$30, 1),
    MATCH(K99, {0,19,49,79,100,120,150,200}, 1)
  ),
5.65
)</f>
        <v>5.65</v>
      </c>
      <c r="K99" s="3">
        <f t="shared" ca="1" si="16"/>
        <v>8.7191358024691361</v>
      </c>
      <c r="L99" s="9">
        <f t="shared" ca="1" si="17"/>
        <v>0.14999999999999997</v>
      </c>
      <c r="M99" s="85">
        <f t="shared" ca="1" si="18"/>
        <v>1.30787037037037</v>
      </c>
      <c r="N99" s="11">
        <f t="shared" ca="1" si="19"/>
        <v>5.4084507042256318</v>
      </c>
      <c r="O99" s="3">
        <f t="shared" ca="1" si="20"/>
        <v>7.0422535211271242</v>
      </c>
      <c r="P99" s="90">
        <f t="shared" ca="1" si="21"/>
        <v>0.14999999999999994</v>
      </c>
      <c r="Q99" s="94">
        <f t="shared" ca="1" si="22"/>
        <v>1.0563380281690682</v>
      </c>
      <c r="R99" s="10">
        <v>5</v>
      </c>
      <c r="S99" s="3">
        <f t="shared" si="23"/>
        <v>7.4850299401197598</v>
      </c>
      <c r="T99" s="90">
        <f t="shared" si="24"/>
        <v>0.14999999999999991</v>
      </c>
      <c r="U99" s="94">
        <f t="shared" si="25"/>
        <v>1.1227544910179632</v>
      </c>
    </row>
    <row r="100" spans="1:21" x14ac:dyDescent="0.3">
      <c r="A100" s="101"/>
      <c r="B100" s="102"/>
      <c r="C100" s="99"/>
      <c r="D100" s="99"/>
      <c r="E100" s="103">
        <v>8.2000000000000003E-2</v>
      </c>
      <c r="F100" s="11">
        <f ca="1">IFERROR(
  INDEX(
    ML_FRETE!$B$2:$I$30,
    MATCH(D100, ML_FRETE!$J$2:$J$30, 1),
    MATCH(G100, {0,19,49,79,100,120,150,200}, 1)
  ),
0
)</f>
        <v>5.65</v>
      </c>
      <c r="G100" s="3">
        <f t="shared" ca="1" si="13"/>
        <v>9.4481605351170579</v>
      </c>
      <c r="H100" s="9">
        <f t="shared" ca="1" si="14"/>
        <v>0.15000000000000002</v>
      </c>
      <c r="I100" s="85">
        <f t="shared" ca="1" si="15"/>
        <v>1.4172240802675589</v>
      </c>
      <c r="J100" s="11">
        <f ca="1">IFERROR(
  INDEX(
    ML_FRETE!$B$2:$I$30,
    MATCH(D100, ML_FRETE!$J$2:$J$30, 1),
    MATCH(K100, {0,19,49,79,100,120,150,200}, 1)
  ),
5.65
)</f>
        <v>5.65</v>
      </c>
      <c r="K100" s="3">
        <f t="shared" ca="1" si="16"/>
        <v>8.7191358024691361</v>
      </c>
      <c r="L100" s="9">
        <f t="shared" ca="1" si="17"/>
        <v>0.14999999999999997</v>
      </c>
      <c r="M100" s="85">
        <f t="shared" ca="1" si="18"/>
        <v>1.30787037037037</v>
      </c>
      <c r="N100" s="11">
        <f t="shared" ca="1" si="19"/>
        <v>5.4084507042256318</v>
      </c>
      <c r="O100" s="3">
        <f t="shared" ca="1" si="20"/>
        <v>7.0422535211271242</v>
      </c>
      <c r="P100" s="90">
        <f t="shared" ca="1" si="21"/>
        <v>0.14999999999999994</v>
      </c>
      <c r="Q100" s="94">
        <f t="shared" ca="1" si="22"/>
        <v>1.0563380281690682</v>
      </c>
      <c r="R100" s="10">
        <v>5</v>
      </c>
      <c r="S100" s="3">
        <f t="shared" si="23"/>
        <v>7.4850299401197598</v>
      </c>
      <c r="T100" s="90">
        <f t="shared" si="24"/>
        <v>0.14999999999999991</v>
      </c>
      <c r="U100" s="94">
        <f t="shared" si="25"/>
        <v>1.1227544910179632</v>
      </c>
    </row>
    <row r="101" spans="1:21" x14ac:dyDescent="0.3">
      <c r="A101" s="101"/>
      <c r="B101" s="102"/>
      <c r="C101" s="99"/>
      <c r="D101" s="99"/>
      <c r="E101" s="103">
        <v>8.2000000000000003E-2</v>
      </c>
      <c r="F101" s="11">
        <f ca="1">IFERROR(
  INDEX(
    ML_FRETE!$B$2:$I$30,
    MATCH(D101, ML_FRETE!$J$2:$J$30, 1),
    MATCH(G101, {0,19,49,79,100,120,150,200}, 1)
  ),
0
)</f>
        <v>5.65</v>
      </c>
      <c r="G101" s="3">
        <f t="shared" ca="1" si="13"/>
        <v>9.4481605351170579</v>
      </c>
      <c r="H101" s="9">
        <f t="shared" ca="1" si="14"/>
        <v>0.15000000000000002</v>
      </c>
      <c r="I101" s="85">
        <f t="shared" ca="1" si="15"/>
        <v>1.4172240802675589</v>
      </c>
      <c r="J101" s="11">
        <f ca="1">IFERROR(
  INDEX(
    ML_FRETE!$B$2:$I$30,
    MATCH(D101, ML_FRETE!$J$2:$J$30, 1),
    MATCH(K101, {0,19,49,79,100,120,150,200}, 1)
  ),
5.65
)</f>
        <v>5.65</v>
      </c>
      <c r="K101" s="3">
        <f t="shared" ca="1" si="16"/>
        <v>8.7191358024691361</v>
      </c>
      <c r="L101" s="9">
        <f t="shared" ca="1" si="17"/>
        <v>0.14999999999999997</v>
      </c>
      <c r="M101" s="85">
        <f t="shared" ca="1" si="18"/>
        <v>1.30787037037037</v>
      </c>
      <c r="N101" s="11">
        <f t="shared" ca="1" si="19"/>
        <v>5.4084507042256318</v>
      </c>
      <c r="O101" s="3">
        <f t="shared" ca="1" si="20"/>
        <v>7.0422535211271242</v>
      </c>
      <c r="P101" s="90">
        <f t="shared" ca="1" si="21"/>
        <v>0.14999999999999994</v>
      </c>
      <c r="Q101" s="94">
        <f t="shared" ca="1" si="22"/>
        <v>1.0563380281690682</v>
      </c>
      <c r="R101" s="10">
        <v>5</v>
      </c>
      <c r="S101" s="3">
        <f t="shared" si="23"/>
        <v>7.4850299401197598</v>
      </c>
      <c r="T101" s="90">
        <f t="shared" si="24"/>
        <v>0.14999999999999991</v>
      </c>
      <c r="U101" s="94">
        <f t="shared" si="25"/>
        <v>1.1227544910179632</v>
      </c>
    </row>
    <row r="102" spans="1:21" x14ac:dyDescent="0.3">
      <c r="A102" s="101"/>
      <c r="B102" s="102"/>
      <c r="C102" s="99"/>
      <c r="D102" s="99"/>
      <c r="E102" s="103">
        <v>8.2000000000000003E-2</v>
      </c>
      <c r="F102" s="11">
        <f ca="1">IFERROR(
  INDEX(
    ML_FRETE!$B$2:$I$30,
    MATCH(D102, ML_FRETE!$J$2:$J$30, 1),
    MATCH(G102, {0,19,49,79,100,120,150,200}, 1)
  ),
0
)</f>
        <v>5.65</v>
      </c>
      <c r="G102" s="3">
        <f t="shared" ca="1" si="13"/>
        <v>9.4481605351170579</v>
      </c>
      <c r="H102" s="9">
        <f t="shared" ca="1" si="14"/>
        <v>0.15000000000000002</v>
      </c>
      <c r="I102" s="85">
        <f t="shared" ca="1" si="15"/>
        <v>1.4172240802675589</v>
      </c>
      <c r="J102" s="11">
        <f ca="1">IFERROR(
  INDEX(
    ML_FRETE!$B$2:$I$30,
    MATCH(D102, ML_FRETE!$J$2:$J$30, 1),
    MATCH(K102, {0,19,49,79,100,120,150,200}, 1)
  ),
5.65
)</f>
        <v>5.65</v>
      </c>
      <c r="K102" s="3">
        <f t="shared" ca="1" si="16"/>
        <v>8.7191358024691361</v>
      </c>
      <c r="L102" s="9">
        <f t="shared" ca="1" si="17"/>
        <v>0.14999999999999997</v>
      </c>
      <c r="M102" s="85">
        <f t="shared" ca="1" si="18"/>
        <v>1.30787037037037</v>
      </c>
      <c r="N102" s="11">
        <f t="shared" ca="1" si="19"/>
        <v>5.4084507042256318</v>
      </c>
      <c r="O102" s="3">
        <f t="shared" ca="1" si="20"/>
        <v>7.0422535211271242</v>
      </c>
      <c r="P102" s="90">
        <f t="shared" ca="1" si="21"/>
        <v>0.14999999999999994</v>
      </c>
      <c r="Q102" s="94">
        <f t="shared" ca="1" si="22"/>
        <v>1.0563380281690682</v>
      </c>
      <c r="R102" s="10">
        <v>5</v>
      </c>
      <c r="S102" s="3">
        <f t="shared" si="23"/>
        <v>7.4850299401197598</v>
      </c>
      <c r="T102" s="90">
        <f t="shared" si="24"/>
        <v>0.14999999999999991</v>
      </c>
      <c r="U102" s="94">
        <f t="shared" si="25"/>
        <v>1.1227544910179632</v>
      </c>
    </row>
    <row r="103" spans="1:21" x14ac:dyDescent="0.3">
      <c r="A103" s="101"/>
      <c r="B103" s="102"/>
      <c r="C103" s="99"/>
      <c r="D103" s="99"/>
      <c r="E103" s="103">
        <v>8.2000000000000003E-2</v>
      </c>
      <c r="F103" s="11">
        <f ca="1">IFERROR(
  INDEX(
    ML_FRETE!$B$2:$I$30,
    MATCH(D103, ML_FRETE!$J$2:$J$30, 1),
    MATCH(G103, {0,19,49,79,100,120,150,200}, 1)
  ),
0
)</f>
        <v>5.65</v>
      </c>
      <c r="G103" s="3">
        <f t="shared" ca="1" si="13"/>
        <v>9.4481605351170579</v>
      </c>
      <c r="H103" s="9">
        <f t="shared" ca="1" si="14"/>
        <v>0.15000000000000002</v>
      </c>
      <c r="I103" s="85">
        <f t="shared" ca="1" si="15"/>
        <v>1.4172240802675589</v>
      </c>
      <c r="J103" s="11">
        <f ca="1">IFERROR(
  INDEX(
    ML_FRETE!$B$2:$I$30,
    MATCH(D103, ML_FRETE!$J$2:$J$30, 1),
    MATCH(K103, {0,19,49,79,100,120,150,200}, 1)
  ),
5.65
)</f>
        <v>5.65</v>
      </c>
      <c r="K103" s="3">
        <f t="shared" ca="1" si="16"/>
        <v>8.7191358024691361</v>
      </c>
      <c r="L103" s="9">
        <f t="shared" ca="1" si="17"/>
        <v>0.14999999999999997</v>
      </c>
      <c r="M103" s="85">
        <f t="shared" ca="1" si="18"/>
        <v>1.30787037037037</v>
      </c>
      <c r="N103" s="11">
        <f t="shared" ca="1" si="19"/>
        <v>5.4084507042256318</v>
      </c>
      <c r="O103" s="3">
        <f t="shared" ca="1" si="20"/>
        <v>7.0422535211271242</v>
      </c>
      <c r="P103" s="90">
        <f t="shared" ca="1" si="21"/>
        <v>0.14999999999999994</v>
      </c>
      <c r="Q103" s="94">
        <f t="shared" ca="1" si="22"/>
        <v>1.0563380281690682</v>
      </c>
      <c r="R103" s="10">
        <v>5</v>
      </c>
      <c r="S103" s="3">
        <f t="shared" si="23"/>
        <v>7.4850299401197598</v>
      </c>
      <c r="T103" s="90">
        <f t="shared" si="24"/>
        <v>0.14999999999999991</v>
      </c>
      <c r="U103" s="94">
        <f t="shared" si="25"/>
        <v>1.1227544910179632</v>
      </c>
    </row>
    <row r="104" spans="1:21" x14ac:dyDescent="0.3">
      <c r="A104" s="101"/>
      <c r="B104" s="102"/>
      <c r="C104" s="99"/>
      <c r="D104" s="99"/>
      <c r="E104" s="103">
        <v>8.2000000000000003E-2</v>
      </c>
      <c r="F104" s="11">
        <f ca="1">IFERROR(
  INDEX(
    ML_FRETE!$B$2:$I$30,
    MATCH(D104, ML_FRETE!$J$2:$J$30, 1),
    MATCH(G104, {0,19,49,79,100,120,150,200}, 1)
  ),
0
)</f>
        <v>5.65</v>
      </c>
      <c r="G104" s="3">
        <f t="shared" ca="1" si="13"/>
        <v>9.4481605351170579</v>
      </c>
      <c r="H104" s="9">
        <f t="shared" ca="1" si="14"/>
        <v>0.15000000000000002</v>
      </c>
      <c r="I104" s="85">
        <f t="shared" ca="1" si="15"/>
        <v>1.4172240802675589</v>
      </c>
      <c r="J104" s="11">
        <f ca="1">IFERROR(
  INDEX(
    ML_FRETE!$B$2:$I$30,
    MATCH(D104, ML_FRETE!$J$2:$J$30, 1),
    MATCH(K104, {0,19,49,79,100,120,150,200}, 1)
  ),
5.65
)</f>
        <v>5.65</v>
      </c>
      <c r="K104" s="3">
        <f t="shared" ca="1" si="16"/>
        <v>8.7191358024691361</v>
      </c>
      <c r="L104" s="9">
        <f t="shared" ca="1" si="17"/>
        <v>0.14999999999999997</v>
      </c>
      <c r="M104" s="85">
        <f t="shared" ca="1" si="18"/>
        <v>1.30787037037037</v>
      </c>
      <c r="N104" s="11">
        <f t="shared" ca="1" si="19"/>
        <v>5.4084507042256318</v>
      </c>
      <c r="O104" s="3">
        <f t="shared" ca="1" si="20"/>
        <v>7.0422535211271242</v>
      </c>
      <c r="P104" s="90">
        <f t="shared" ca="1" si="21"/>
        <v>0.14999999999999994</v>
      </c>
      <c r="Q104" s="94">
        <f t="shared" ca="1" si="22"/>
        <v>1.0563380281690682</v>
      </c>
      <c r="R104" s="10">
        <v>5</v>
      </c>
      <c r="S104" s="3">
        <f t="shared" si="23"/>
        <v>7.4850299401197598</v>
      </c>
      <c r="T104" s="90">
        <f t="shared" si="24"/>
        <v>0.14999999999999991</v>
      </c>
      <c r="U104" s="94">
        <f t="shared" si="25"/>
        <v>1.1227544910179632</v>
      </c>
    </row>
    <row r="105" spans="1:21" x14ac:dyDescent="0.3">
      <c r="A105" s="101"/>
      <c r="B105" s="102"/>
      <c r="C105" s="99"/>
      <c r="D105" s="99"/>
      <c r="E105" s="103">
        <v>8.2000000000000003E-2</v>
      </c>
      <c r="F105" s="11">
        <f ca="1">IFERROR(
  INDEX(
    ML_FRETE!$B$2:$I$30,
    MATCH(D105, ML_FRETE!$J$2:$J$30, 1),
    MATCH(G105, {0,19,49,79,100,120,150,200}, 1)
  ),
0
)</f>
        <v>5.65</v>
      </c>
      <c r="G105" s="3">
        <f t="shared" ca="1" si="13"/>
        <v>9.4481605351170579</v>
      </c>
      <c r="H105" s="9">
        <f t="shared" ca="1" si="14"/>
        <v>0.15000000000000002</v>
      </c>
      <c r="I105" s="85">
        <f t="shared" ca="1" si="15"/>
        <v>1.4172240802675589</v>
      </c>
      <c r="J105" s="11">
        <f ca="1">IFERROR(
  INDEX(
    ML_FRETE!$B$2:$I$30,
    MATCH(D105, ML_FRETE!$J$2:$J$30, 1),
    MATCH(K105, {0,19,49,79,100,120,150,200}, 1)
  ),
5.65
)</f>
        <v>5.65</v>
      </c>
      <c r="K105" s="3">
        <f t="shared" ca="1" si="16"/>
        <v>8.7191358024691361</v>
      </c>
      <c r="L105" s="9">
        <f t="shared" ca="1" si="17"/>
        <v>0.14999999999999997</v>
      </c>
      <c r="M105" s="85">
        <f t="shared" ca="1" si="18"/>
        <v>1.30787037037037</v>
      </c>
      <c r="N105" s="11">
        <f t="shared" ca="1" si="19"/>
        <v>5.4084507042256318</v>
      </c>
      <c r="O105" s="3">
        <f t="shared" ca="1" si="20"/>
        <v>7.0422535211271242</v>
      </c>
      <c r="P105" s="90">
        <f t="shared" ca="1" si="21"/>
        <v>0.14999999999999994</v>
      </c>
      <c r="Q105" s="94">
        <f t="shared" ca="1" si="22"/>
        <v>1.0563380281690682</v>
      </c>
      <c r="R105" s="10">
        <v>5</v>
      </c>
      <c r="S105" s="3">
        <f t="shared" si="23"/>
        <v>7.4850299401197598</v>
      </c>
      <c r="T105" s="90">
        <f t="shared" si="24"/>
        <v>0.14999999999999991</v>
      </c>
      <c r="U105" s="94">
        <f t="shared" si="25"/>
        <v>1.1227544910179632</v>
      </c>
    </row>
    <row r="106" spans="1:21" x14ac:dyDescent="0.3">
      <c r="A106" s="101"/>
      <c r="B106" s="102"/>
      <c r="C106" s="99"/>
      <c r="D106" s="99"/>
      <c r="E106" s="103">
        <v>8.2000000000000003E-2</v>
      </c>
      <c r="F106" s="11">
        <f ca="1">IFERROR(
  INDEX(
    ML_FRETE!$B$2:$I$30,
    MATCH(D106, ML_FRETE!$J$2:$J$30, 1),
    MATCH(G106, {0,19,49,79,100,120,150,200}, 1)
  ),
0
)</f>
        <v>5.65</v>
      </c>
      <c r="G106" s="3">
        <f t="shared" ca="1" si="13"/>
        <v>9.4481605351170579</v>
      </c>
      <c r="H106" s="9">
        <f t="shared" ca="1" si="14"/>
        <v>0.15000000000000002</v>
      </c>
      <c r="I106" s="85">
        <f t="shared" ca="1" si="15"/>
        <v>1.4172240802675589</v>
      </c>
      <c r="J106" s="11">
        <f ca="1">IFERROR(
  INDEX(
    ML_FRETE!$B$2:$I$30,
    MATCH(D106, ML_FRETE!$J$2:$J$30, 1),
    MATCH(K106, {0,19,49,79,100,120,150,200}, 1)
  ),
5.65
)</f>
        <v>5.65</v>
      </c>
      <c r="K106" s="3">
        <f t="shared" ca="1" si="16"/>
        <v>8.7191358024691361</v>
      </c>
      <c r="L106" s="9">
        <f t="shared" ca="1" si="17"/>
        <v>0.14999999999999997</v>
      </c>
      <c r="M106" s="85">
        <f t="shared" ca="1" si="18"/>
        <v>1.30787037037037</v>
      </c>
      <c r="N106" s="11">
        <f t="shared" ca="1" si="19"/>
        <v>5.4084507042256318</v>
      </c>
      <c r="O106" s="3">
        <f t="shared" ca="1" si="20"/>
        <v>7.0422535211271242</v>
      </c>
      <c r="P106" s="90">
        <f t="shared" ca="1" si="21"/>
        <v>0.14999999999999994</v>
      </c>
      <c r="Q106" s="94">
        <f t="shared" ca="1" si="22"/>
        <v>1.0563380281690682</v>
      </c>
      <c r="R106" s="10">
        <v>5</v>
      </c>
      <c r="S106" s="3">
        <f t="shared" si="23"/>
        <v>7.4850299401197598</v>
      </c>
      <c r="T106" s="90">
        <f t="shared" si="24"/>
        <v>0.14999999999999991</v>
      </c>
      <c r="U106" s="94">
        <f t="shared" si="25"/>
        <v>1.1227544910179632</v>
      </c>
    </row>
    <row r="107" spans="1:21" x14ac:dyDescent="0.3">
      <c r="A107" s="101"/>
      <c r="B107" s="102"/>
      <c r="C107" s="99"/>
      <c r="D107" s="99"/>
      <c r="E107" s="103">
        <v>8.2000000000000003E-2</v>
      </c>
      <c r="F107" s="11">
        <f ca="1">IFERROR(
  INDEX(
    ML_FRETE!$B$2:$I$30,
    MATCH(D107, ML_FRETE!$J$2:$J$30, 1),
    MATCH(G107, {0,19,49,79,100,120,150,200}, 1)
  ),
0
)</f>
        <v>5.65</v>
      </c>
      <c r="G107" s="3">
        <f t="shared" ca="1" si="13"/>
        <v>9.4481605351170579</v>
      </c>
      <c r="H107" s="9">
        <f t="shared" ca="1" si="14"/>
        <v>0.15000000000000002</v>
      </c>
      <c r="I107" s="85">
        <f t="shared" ca="1" si="15"/>
        <v>1.4172240802675589</v>
      </c>
      <c r="J107" s="11">
        <f ca="1">IFERROR(
  INDEX(
    ML_FRETE!$B$2:$I$30,
    MATCH(D107, ML_FRETE!$J$2:$J$30, 1),
    MATCH(K107, {0,19,49,79,100,120,150,200}, 1)
  ),
5.65
)</f>
        <v>5.65</v>
      </c>
      <c r="K107" s="3">
        <f t="shared" ca="1" si="16"/>
        <v>8.7191358024691361</v>
      </c>
      <c r="L107" s="9">
        <f t="shared" ca="1" si="17"/>
        <v>0.14999999999999997</v>
      </c>
      <c r="M107" s="85">
        <f t="shared" ca="1" si="18"/>
        <v>1.30787037037037</v>
      </c>
      <c r="N107" s="11">
        <f t="shared" ca="1" si="19"/>
        <v>5.4084507042256318</v>
      </c>
      <c r="O107" s="3">
        <f t="shared" ca="1" si="20"/>
        <v>7.0422535211271242</v>
      </c>
      <c r="P107" s="90">
        <f t="shared" ca="1" si="21"/>
        <v>0.14999999999999994</v>
      </c>
      <c r="Q107" s="94">
        <f t="shared" ca="1" si="22"/>
        <v>1.0563380281690682</v>
      </c>
      <c r="R107" s="10">
        <v>5</v>
      </c>
      <c r="S107" s="3">
        <f t="shared" si="23"/>
        <v>7.4850299401197598</v>
      </c>
      <c r="T107" s="90">
        <f t="shared" si="24"/>
        <v>0.14999999999999991</v>
      </c>
      <c r="U107" s="94">
        <f t="shared" si="25"/>
        <v>1.1227544910179632</v>
      </c>
    </row>
    <row r="108" spans="1:21" x14ac:dyDescent="0.3">
      <c r="A108" s="101"/>
      <c r="B108" s="102"/>
      <c r="C108" s="99"/>
      <c r="D108" s="99"/>
      <c r="E108" s="103">
        <v>8.2000000000000003E-2</v>
      </c>
      <c r="F108" s="11">
        <f ca="1">IFERROR(
  INDEX(
    ML_FRETE!$B$2:$I$30,
    MATCH(D108, ML_FRETE!$J$2:$J$30, 1),
    MATCH(G108, {0,19,49,79,100,120,150,200}, 1)
  ),
0
)</f>
        <v>5.65</v>
      </c>
      <c r="G108" s="3">
        <f t="shared" ca="1" si="13"/>
        <v>9.4481605351170579</v>
      </c>
      <c r="H108" s="9">
        <f t="shared" ca="1" si="14"/>
        <v>0.15000000000000002</v>
      </c>
      <c r="I108" s="85">
        <f t="shared" ca="1" si="15"/>
        <v>1.4172240802675589</v>
      </c>
      <c r="J108" s="11">
        <f ca="1">IFERROR(
  INDEX(
    ML_FRETE!$B$2:$I$30,
    MATCH(D108, ML_FRETE!$J$2:$J$30, 1),
    MATCH(K108, {0,19,49,79,100,120,150,200}, 1)
  ),
5.65
)</f>
        <v>5.65</v>
      </c>
      <c r="K108" s="3">
        <f t="shared" ca="1" si="16"/>
        <v>8.7191358024691361</v>
      </c>
      <c r="L108" s="9">
        <f t="shared" ca="1" si="17"/>
        <v>0.14999999999999997</v>
      </c>
      <c r="M108" s="85">
        <f t="shared" ca="1" si="18"/>
        <v>1.30787037037037</v>
      </c>
      <c r="N108" s="11">
        <f t="shared" ca="1" si="19"/>
        <v>5.4084507042256318</v>
      </c>
      <c r="O108" s="3">
        <f t="shared" ca="1" si="20"/>
        <v>7.0422535211271242</v>
      </c>
      <c r="P108" s="90">
        <f t="shared" ca="1" si="21"/>
        <v>0.14999999999999994</v>
      </c>
      <c r="Q108" s="94">
        <f t="shared" ca="1" si="22"/>
        <v>1.0563380281690682</v>
      </c>
      <c r="R108" s="10">
        <v>5</v>
      </c>
      <c r="S108" s="3">
        <f t="shared" si="23"/>
        <v>7.4850299401197598</v>
      </c>
      <c r="T108" s="90">
        <f t="shared" si="24"/>
        <v>0.14999999999999991</v>
      </c>
      <c r="U108" s="94">
        <f t="shared" si="25"/>
        <v>1.1227544910179632</v>
      </c>
    </row>
    <row r="109" spans="1:21" x14ac:dyDescent="0.3">
      <c r="A109" s="101"/>
      <c r="B109" s="102"/>
      <c r="C109" s="99"/>
      <c r="D109" s="99"/>
      <c r="E109" s="103">
        <v>8.2000000000000003E-2</v>
      </c>
      <c r="F109" s="11">
        <f ca="1">IFERROR(
  INDEX(
    ML_FRETE!$B$2:$I$30,
    MATCH(D109, ML_FRETE!$J$2:$J$30, 1),
    MATCH(G109, {0,19,49,79,100,120,150,200}, 1)
  ),
0
)</f>
        <v>5.65</v>
      </c>
      <c r="G109" s="3">
        <f t="shared" ca="1" si="13"/>
        <v>9.4481605351170579</v>
      </c>
      <c r="H109" s="9">
        <f t="shared" ca="1" si="14"/>
        <v>0.15000000000000002</v>
      </c>
      <c r="I109" s="85">
        <f t="shared" ca="1" si="15"/>
        <v>1.4172240802675589</v>
      </c>
      <c r="J109" s="11">
        <f ca="1">IFERROR(
  INDEX(
    ML_FRETE!$B$2:$I$30,
    MATCH(D109, ML_FRETE!$J$2:$J$30, 1),
    MATCH(K109, {0,19,49,79,100,120,150,200}, 1)
  ),
5.65
)</f>
        <v>5.65</v>
      </c>
      <c r="K109" s="3">
        <f t="shared" ca="1" si="16"/>
        <v>8.7191358024691361</v>
      </c>
      <c r="L109" s="9">
        <f t="shared" ca="1" si="17"/>
        <v>0.14999999999999997</v>
      </c>
      <c r="M109" s="85">
        <f t="shared" ca="1" si="18"/>
        <v>1.30787037037037</v>
      </c>
      <c r="N109" s="11">
        <f t="shared" ca="1" si="19"/>
        <v>5.4084507042256318</v>
      </c>
      <c r="O109" s="3">
        <f t="shared" ca="1" si="20"/>
        <v>7.0422535211271242</v>
      </c>
      <c r="P109" s="90">
        <f t="shared" ca="1" si="21"/>
        <v>0.14999999999999994</v>
      </c>
      <c r="Q109" s="94">
        <f t="shared" ca="1" si="22"/>
        <v>1.0563380281690682</v>
      </c>
      <c r="R109" s="10">
        <v>5</v>
      </c>
      <c r="S109" s="3">
        <f t="shared" si="23"/>
        <v>7.4850299401197598</v>
      </c>
      <c r="T109" s="90">
        <f t="shared" si="24"/>
        <v>0.14999999999999991</v>
      </c>
      <c r="U109" s="94">
        <f t="shared" si="25"/>
        <v>1.1227544910179632</v>
      </c>
    </row>
    <row r="110" spans="1:21" x14ac:dyDescent="0.3">
      <c r="A110" s="101"/>
      <c r="B110" s="102"/>
      <c r="C110" s="99"/>
      <c r="D110" s="99"/>
      <c r="E110" s="103">
        <v>8.2000000000000003E-2</v>
      </c>
      <c r="F110" s="11">
        <f ca="1">IFERROR(
  INDEX(
    ML_FRETE!$B$2:$I$30,
    MATCH(D110, ML_FRETE!$J$2:$J$30, 1),
    MATCH(G110, {0,19,49,79,100,120,150,200}, 1)
  ),
0
)</f>
        <v>5.65</v>
      </c>
      <c r="G110" s="3">
        <f t="shared" ca="1" si="13"/>
        <v>9.4481605351170579</v>
      </c>
      <c r="H110" s="9">
        <f t="shared" ca="1" si="14"/>
        <v>0.15000000000000002</v>
      </c>
      <c r="I110" s="85">
        <f t="shared" ca="1" si="15"/>
        <v>1.4172240802675589</v>
      </c>
      <c r="J110" s="11">
        <f ca="1">IFERROR(
  INDEX(
    ML_FRETE!$B$2:$I$30,
    MATCH(D110, ML_FRETE!$J$2:$J$30, 1),
    MATCH(K110, {0,19,49,79,100,120,150,200}, 1)
  ),
5.65
)</f>
        <v>5.65</v>
      </c>
      <c r="K110" s="3">
        <f t="shared" ca="1" si="16"/>
        <v>8.7191358024691361</v>
      </c>
      <c r="L110" s="9">
        <f t="shared" ca="1" si="17"/>
        <v>0.14999999999999997</v>
      </c>
      <c r="M110" s="85">
        <f t="shared" ca="1" si="18"/>
        <v>1.30787037037037</v>
      </c>
      <c r="N110" s="11">
        <f t="shared" ca="1" si="19"/>
        <v>5.4084507042256318</v>
      </c>
      <c r="O110" s="3">
        <f t="shared" ca="1" si="20"/>
        <v>7.0422535211271242</v>
      </c>
      <c r="P110" s="90">
        <f t="shared" ca="1" si="21"/>
        <v>0.14999999999999994</v>
      </c>
      <c r="Q110" s="94">
        <f t="shared" ca="1" si="22"/>
        <v>1.0563380281690682</v>
      </c>
      <c r="R110" s="10">
        <v>5</v>
      </c>
      <c r="S110" s="3">
        <f t="shared" si="23"/>
        <v>7.4850299401197598</v>
      </c>
      <c r="T110" s="90">
        <f t="shared" si="24"/>
        <v>0.14999999999999991</v>
      </c>
      <c r="U110" s="94">
        <f t="shared" si="25"/>
        <v>1.1227544910179632</v>
      </c>
    </row>
    <row r="111" spans="1:21" x14ac:dyDescent="0.3">
      <c r="A111" s="101"/>
      <c r="B111" s="102"/>
      <c r="C111" s="99"/>
      <c r="D111" s="99"/>
      <c r="E111" s="103">
        <v>8.2000000000000003E-2</v>
      </c>
      <c r="F111" s="11">
        <f ca="1">IFERROR(
  INDEX(
    ML_FRETE!$B$2:$I$30,
    MATCH(D111, ML_FRETE!$J$2:$J$30, 1),
    MATCH(G111, {0,19,49,79,100,120,150,200}, 1)
  ),
0
)</f>
        <v>5.65</v>
      </c>
      <c r="G111" s="3">
        <f t="shared" ca="1" si="13"/>
        <v>9.4481605351170579</v>
      </c>
      <c r="H111" s="9">
        <f t="shared" ca="1" si="14"/>
        <v>0.15000000000000002</v>
      </c>
      <c r="I111" s="85">
        <f t="shared" ca="1" si="15"/>
        <v>1.4172240802675589</v>
      </c>
      <c r="J111" s="11">
        <f ca="1">IFERROR(
  INDEX(
    ML_FRETE!$B$2:$I$30,
    MATCH(D111, ML_FRETE!$J$2:$J$30, 1),
    MATCH(K111, {0,19,49,79,100,120,150,200}, 1)
  ),
5.65
)</f>
        <v>5.65</v>
      </c>
      <c r="K111" s="3">
        <f t="shared" ca="1" si="16"/>
        <v>8.7191358024691361</v>
      </c>
      <c r="L111" s="9">
        <f t="shared" ca="1" si="17"/>
        <v>0.14999999999999997</v>
      </c>
      <c r="M111" s="85">
        <f t="shared" ca="1" si="18"/>
        <v>1.30787037037037</v>
      </c>
      <c r="N111" s="11">
        <f t="shared" ca="1" si="19"/>
        <v>5.4084507042256318</v>
      </c>
      <c r="O111" s="3">
        <f t="shared" ca="1" si="20"/>
        <v>7.0422535211271242</v>
      </c>
      <c r="P111" s="90">
        <f t="shared" ca="1" si="21"/>
        <v>0.14999999999999994</v>
      </c>
      <c r="Q111" s="94">
        <f t="shared" ca="1" si="22"/>
        <v>1.0563380281690682</v>
      </c>
      <c r="R111" s="10">
        <v>5</v>
      </c>
      <c r="S111" s="3">
        <f t="shared" si="23"/>
        <v>7.4850299401197598</v>
      </c>
      <c r="T111" s="90">
        <f t="shared" si="24"/>
        <v>0.14999999999999991</v>
      </c>
      <c r="U111" s="94">
        <f t="shared" si="25"/>
        <v>1.1227544910179632</v>
      </c>
    </row>
    <row r="112" spans="1:21" x14ac:dyDescent="0.3">
      <c r="A112" s="101"/>
      <c r="B112" s="102"/>
      <c r="C112" s="99"/>
      <c r="D112" s="99"/>
      <c r="E112" s="103">
        <v>8.2000000000000003E-2</v>
      </c>
      <c r="F112" s="11">
        <f ca="1">IFERROR(
  INDEX(
    ML_FRETE!$B$2:$I$30,
    MATCH(D112, ML_FRETE!$J$2:$J$30, 1),
    MATCH(G112, {0,19,49,79,100,120,150,200}, 1)
  ),
0
)</f>
        <v>5.65</v>
      </c>
      <c r="G112" s="3">
        <f t="shared" ca="1" si="13"/>
        <v>9.4481605351170579</v>
      </c>
      <c r="H112" s="9">
        <f t="shared" ca="1" si="14"/>
        <v>0.15000000000000002</v>
      </c>
      <c r="I112" s="85">
        <f t="shared" ca="1" si="15"/>
        <v>1.4172240802675589</v>
      </c>
      <c r="J112" s="11">
        <f ca="1">IFERROR(
  INDEX(
    ML_FRETE!$B$2:$I$30,
    MATCH(D112, ML_FRETE!$J$2:$J$30, 1),
    MATCH(K112, {0,19,49,79,100,120,150,200}, 1)
  ),
5.65
)</f>
        <v>5.65</v>
      </c>
      <c r="K112" s="3">
        <f t="shared" ca="1" si="16"/>
        <v>8.7191358024691361</v>
      </c>
      <c r="L112" s="9">
        <f t="shared" ca="1" si="17"/>
        <v>0.14999999999999997</v>
      </c>
      <c r="M112" s="85">
        <f t="shared" ca="1" si="18"/>
        <v>1.30787037037037</v>
      </c>
      <c r="N112" s="11">
        <f t="shared" ca="1" si="19"/>
        <v>5.4084507042256318</v>
      </c>
      <c r="O112" s="3">
        <f t="shared" ca="1" si="20"/>
        <v>7.0422535211271242</v>
      </c>
      <c r="P112" s="90">
        <f t="shared" ca="1" si="21"/>
        <v>0.14999999999999994</v>
      </c>
      <c r="Q112" s="94">
        <f t="shared" ca="1" si="22"/>
        <v>1.0563380281690682</v>
      </c>
      <c r="R112" s="10">
        <v>5</v>
      </c>
      <c r="S112" s="3">
        <f t="shared" si="23"/>
        <v>7.4850299401197598</v>
      </c>
      <c r="T112" s="90">
        <f t="shared" si="24"/>
        <v>0.14999999999999991</v>
      </c>
      <c r="U112" s="94">
        <f t="shared" si="25"/>
        <v>1.1227544910179632</v>
      </c>
    </row>
    <row r="113" spans="1:21" x14ac:dyDescent="0.3">
      <c r="A113" s="101"/>
      <c r="B113" s="102"/>
      <c r="C113" s="99"/>
      <c r="D113" s="99"/>
      <c r="E113" s="103">
        <v>8.2000000000000003E-2</v>
      </c>
      <c r="F113" s="11">
        <f ca="1">IFERROR(
  INDEX(
    ML_FRETE!$B$2:$I$30,
    MATCH(D113, ML_FRETE!$J$2:$J$30, 1),
    MATCH(G113, {0,19,49,79,100,120,150,200}, 1)
  ),
0
)</f>
        <v>5.65</v>
      </c>
      <c r="G113" s="3">
        <f t="shared" ca="1" si="13"/>
        <v>9.4481605351170579</v>
      </c>
      <c r="H113" s="9">
        <f t="shared" ca="1" si="14"/>
        <v>0.15000000000000002</v>
      </c>
      <c r="I113" s="85">
        <f t="shared" ca="1" si="15"/>
        <v>1.4172240802675589</v>
      </c>
      <c r="J113" s="11">
        <f ca="1">IFERROR(
  INDEX(
    ML_FRETE!$B$2:$I$30,
    MATCH(D113, ML_FRETE!$J$2:$J$30, 1),
    MATCH(K113, {0,19,49,79,100,120,150,200}, 1)
  ),
5.65
)</f>
        <v>5.65</v>
      </c>
      <c r="K113" s="3">
        <f t="shared" ca="1" si="16"/>
        <v>8.7191358024691361</v>
      </c>
      <c r="L113" s="9">
        <f t="shared" ca="1" si="17"/>
        <v>0.14999999999999997</v>
      </c>
      <c r="M113" s="85">
        <f t="shared" ca="1" si="18"/>
        <v>1.30787037037037</v>
      </c>
      <c r="N113" s="11">
        <f t="shared" ca="1" si="19"/>
        <v>5.4084507042256318</v>
      </c>
      <c r="O113" s="3">
        <f t="shared" ca="1" si="20"/>
        <v>7.0422535211271242</v>
      </c>
      <c r="P113" s="90">
        <f t="shared" ca="1" si="21"/>
        <v>0.14999999999999994</v>
      </c>
      <c r="Q113" s="94">
        <f t="shared" ca="1" si="22"/>
        <v>1.0563380281690682</v>
      </c>
      <c r="R113" s="10">
        <v>5</v>
      </c>
      <c r="S113" s="3">
        <f t="shared" si="23"/>
        <v>7.4850299401197598</v>
      </c>
      <c r="T113" s="90">
        <f t="shared" si="24"/>
        <v>0.14999999999999991</v>
      </c>
      <c r="U113" s="94">
        <f t="shared" si="25"/>
        <v>1.1227544910179632</v>
      </c>
    </row>
    <row r="114" spans="1:21" x14ac:dyDescent="0.3">
      <c r="A114" s="101"/>
      <c r="B114" s="102"/>
      <c r="C114" s="99"/>
      <c r="D114" s="99"/>
      <c r="E114" s="103">
        <v>8.2000000000000003E-2</v>
      </c>
      <c r="F114" s="11">
        <f ca="1">IFERROR(
  INDEX(
    ML_FRETE!$B$2:$I$30,
    MATCH(D114, ML_FRETE!$J$2:$J$30, 1),
    MATCH(G114, {0,19,49,79,100,120,150,200}, 1)
  ),
0
)</f>
        <v>5.65</v>
      </c>
      <c r="G114" s="3">
        <f t="shared" ca="1" si="13"/>
        <v>9.4481605351170579</v>
      </c>
      <c r="H114" s="9">
        <f t="shared" ca="1" si="14"/>
        <v>0.15000000000000002</v>
      </c>
      <c r="I114" s="85">
        <f t="shared" ca="1" si="15"/>
        <v>1.4172240802675589</v>
      </c>
      <c r="J114" s="11">
        <f ca="1">IFERROR(
  INDEX(
    ML_FRETE!$B$2:$I$30,
    MATCH(D114, ML_FRETE!$J$2:$J$30, 1),
    MATCH(K114, {0,19,49,79,100,120,150,200}, 1)
  ),
5.65
)</f>
        <v>5.65</v>
      </c>
      <c r="K114" s="3">
        <f t="shared" ca="1" si="16"/>
        <v>8.7191358024691361</v>
      </c>
      <c r="L114" s="9">
        <f t="shared" ca="1" si="17"/>
        <v>0.14999999999999997</v>
      </c>
      <c r="M114" s="85">
        <f t="shared" ca="1" si="18"/>
        <v>1.30787037037037</v>
      </c>
      <c r="N114" s="11">
        <f t="shared" ca="1" si="19"/>
        <v>5.4084507042256318</v>
      </c>
      <c r="O114" s="3">
        <f t="shared" ca="1" si="20"/>
        <v>7.0422535211271242</v>
      </c>
      <c r="P114" s="90">
        <f t="shared" ca="1" si="21"/>
        <v>0.14999999999999994</v>
      </c>
      <c r="Q114" s="94">
        <f t="shared" ca="1" si="22"/>
        <v>1.0563380281690682</v>
      </c>
      <c r="R114" s="10">
        <v>5</v>
      </c>
      <c r="S114" s="3">
        <f t="shared" si="23"/>
        <v>7.4850299401197598</v>
      </c>
      <c r="T114" s="90">
        <f t="shared" si="24"/>
        <v>0.14999999999999991</v>
      </c>
      <c r="U114" s="94">
        <f t="shared" si="25"/>
        <v>1.1227544910179632</v>
      </c>
    </row>
    <row r="115" spans="1:21" x14ac:dyDescent="0.3">
      <c r="A115" s="101"/>
      <c r="B115" s="102"/>
      <c r="C115" s="99"/>
      <c r="D115" s="99"/>
      <c r="E115" s="103">
        <v>8.2000000000000003E-2</v>
      </c>
      <c r="F115" s="11">
        <f ca="1">IFERROR(
  INDEX(
    ML_FRETE!$B$2:$I$30,
    MATCH(D115, ML_FRETE!$J$2:$J$30, 1),
    MATCH(G115, {0,19,49,79,100,120,150,200}, 1)
  ),
0
)</f>
        <v>5.65</v>
      </c>
      <c r="G115" s="3">
        <f t="shared" ca="1" si="13"/>
        <v>9.4481605351170579</v>
      </c>
      <c r="H115" s="9">
        <f t="shared" ca="1" si="14"/>
        <v>0.15000000000000002</v>
      </c>
      <c r="I115" s="85">
        <f t="shared" ca="1" si="15"/>
        <v>1.4172240802675589</v>
      </c>
      <c r="J115" s="11">
        <f ca="1">IFERROR(
  INDEX(
    ML_FRETE!$B$2:$I$30,
    MATCH(D115, ML_FRETE!$J$2:$J$30, 1),
    MATCH(K115, {0,19,49,79,100,120,150,200}, 1)
  ),
5.65
)</f>
        <v>5.65</v>
      </c>
      <c r="K115" s="3">
        <f t="shared" ca="1" si="16"/>
        <v>8.7191358024691361</v>
      </c>
      <c r="L115" s="9">
        <f t="shared" ca="1" si="17"/>
        <v>0.14999999999999997</v>
      </c>
      <c r="M115" s="85">
        <f t="shared" ca="1" si="18"/>
        <v>1.30787037037037</v>
      </c>
      <c r="N115" s="11">
        <f t="shared" ca="1" si="19"/>
        <v>5.4084507042256318</v>
      </c>
      <c r="O115" s="3">
        <f t="shared" ca="1" si="20"/>
        <v>7.0422535211271242</v>
      </c>
      <c r="P115" s="90">
        <f t="shared" ca="1" si="21"/>
        <v>0.14999999999999994</v>
      </c>
      <c r="Q115" s="94">
        <f t="shared" ca="1" si="22"/>
        <v>1.0563380281690682</v>
      </c>
      <c r="R115" s="10">
        <v>5</v>
      </c>
      <c r="S115" s="3">
        <f t="shared" si="23"/>
        <v>7.4850299401197598</v>
      </c>
      <c r="T115" s="90">
        <f t="shared" si="24"/>
        <v>0.14999999999999991</v>
      </c>
      <c r="U115" s="94">
        <f t="shared" si="25"/>
        <v>1.1227544910179632</v>
      </c>
    </row>
    <row r="116" spans="1:21" x14ac:dyDescent="0.3">
      <c r="A116" s="101"/>
      <c r="B116" s="102"/>
      <c r="C116" s="99"/>
      <c r="D116" s="99"/>
      <c r="E116" s="103">
        <v>8.2000000000000003E-2</v>
      </c>
      <c r="F116" s="11">
        <f ca="1">IFERROR(
  INDEX(
    ML_FRETE!$B$2:$I$30,
    MATCH(D116, ML_FRETE!$J$2:$J$30, 1),
    MATCH(G116, {0,19,49,79,100,120,150,200}, 1)
  ),
0
)</f>
        <v>5.65</v>
      </c>
      <c r="G116" s="3">
        <f t="shared" ca="1" si="13"/>
        <v>9.4481605351170579</v>
      </c>
      <c r="H116" s="9">
        <f t="shared" ca="1" si="14"/>
        <v>0.15000000000000002</v>
      </c>
      <c r="I116" s="85">
        <f t="shared" ca="1" si="15"/>
        <v>1.4172240802675589</v>
      </c>
      <c r="J116" s="11">
        <f ca="1">IFERROR(
  INDEX(
    ML_FRETE!$B$2:$I$30,
    MATCH(D116, ML_FRETE!$J$2:$J$30, 1),
    MATCH(K116, {0,19,49,79,100,120,150,200}, 1)
  ),
5.65
)</f>
        <v>5.65</v>
      </c>
      <c r="K116" s="3">
        <f t="shared" ca="1" si="16"/>
        <v>8.7191358024691361</v>
      </c>
      <c r="L116" s="9">
        <f t="shared" ca="1" si="17"/>
        <v>0.14999999999999997</v>
      </c>
      <c r="M116" s="85">
        <f t="shared" ca="1" si="18"/>
        <v>1.30787037037037</v>
      </c>
      <c r="N116" s="11">
        <f t="shared" ca="1" si="19"/>
        <v>5.4084507042256318</v>
      </c>
      <c r="O116" s="3">
        <f t="shared" ca="1" si="20"/>
        <v>7.0422535211271242</v>
      </c>
      <c r="P116" s="90">
        <f t="shared" ca="1" si="21"/>
        <v>0.14999999999999994</v>
      </c>
      <c r="Q116" s="94">
        <f t="shared" ca="1" si="22"/>
        <v>1.0563380281690682</v>
      </c>
      <c r="R116" s="10">
        <v>5</v>
      </c>
      <c r="S116" s="3">
        <f t="shared" si="23"/>
        <v>7.4850299401197598</v>
      </c>
      <c r="T116" s="90">
        <f t="shared" si="24"/>
        <v>0.14999999999999991</v>
      </c>
      <c r="U116" s="94">
        <f t="shared" si="25"/>
        <v>1.1227544910179632</v>
      </c>
    </row>
    <row r="117" spans="1:21" x14ac:dyDescent="0.3">
      <c r="A117" s="101"/>
      <c r="B117" s="102"/>
      <c r="C117" s="99"/>
      <c r="D117" s="99"/>
      <c r="E117" s="103">
        <v>8.2000000000000003E-2</v>
      </c>
      <c r="F117" s="11">
        <f ca="1">IFERROR(
  INDEX(
    ML_FRETE!$B$2:$I$30,
    MATCH(D117, ML_FRETE!$J$2:$J$30, 1),
    MATCH(G117, {0,19,49,79,100,120,150,200}, 1)
  ),
0
)</f>
        <v>5.65</v>
      </c>
      <c r="G117" s="3">
        <f t="shared" ca="1" si="13"/>
        <v>9.4481605351170579</v>
      </c>
      <c r="H117" s="9">
        <f t="shared" ca="1" si="14"/>
        <v>0.15000000000000002</v>
      </c>
      <c r="I117" s="85">
        <f t="shared" ca="1" si="15"/>
        <v>1.4172240802675589</v>
      </c>
      <c r="J117" s="11">
        <f ca="1">IFERROR(
  INDEX(
    ML_FRETE!$B$2:$I$30,
    MATCH(D117, ML_FRETE!$J$2:$J$30, 1),
    MATCH(K117, {0,19,49,79,100,120,150,200}, 1)
  ),
5.65
)</f>
        <v>5.65</v>
      </c>
      <c r="K117" s="3">
        <f t="shared" ca="1" si="16"/>
        <v>8.7191358024691361</v>
      </c>
      <c r="L117" s="9">
        <f t="shared" ca="1" si="17"/>
        <v>0.14999999999999997</v>
      </c>
      <c r="M117" s="85">
        <f t="shared" ca="1" si="18"/>
        <v>1.30787037037037</v>
      </c>
      <c r="N117" s="11">
        <f t="shared" ca="1" si="19"/>
        <v>5.4084507042256318</v>
      </c>
      <c r="O117" s="3">
        <f t="shared" ca="1" si="20"/>
        <v>7.0422535211271242</v>
      </c>
      <c r="P117" s="90">
        <f t="shared" ca="1" si="21"/>
        <v>0.14999999999999994</v>
      </c>
      <c r="Q117" s="94">
        <f t="shared" ca="1" si="22"/>
        <v>1.0563380281690682</v>
      </c>
      <c r="R117" s="10">
        <v>5</v>
      </c>
      <c r="S117" s="3">
        <f t="shared" si="23"/>
        <v>7.4850299401197598</v>
      </c>
      <c r="T117" s="90">
        <f t="shared" si="24"/>
        <v>0.14999999999999991</v>
      </c>
      <c r="U117" s="94">
        <f t="shared" si="25"/>
        <v>1.1227544910179632</v>
      </c>
    </row>
    <row r="118" spans="1:21" x14ac:dyDescent="0.3">
      <c r="A118" s="101"/>
      <c r="B118" s="102"/>
      <c r="C118" s="99"/>
      <c r="D118" s="99"/>
      <c r="E118" s="103">
        <v>8.2000000000000003E-2</v>
      </c>
      <c r="F118" s="11">
        <f ca="1">IFERROR(
  INDEX(
    ML_FRETE!$B$2:$I$30,
    MATCH(D118, ML_FRETE!$J$2:$J$30, 1),
    MATCH(G118, {0,19,49,79,100,120,150,200}, 1)
  ),
0
)</f>
        <v>5.65</v>
      </c>
      <c r="G118" s="3">
        <f t="shared" ca="1" si="13"/>
        <v>9.4481605351170579</v>
      </c>
      <c r="H118" s="9">
        <f t="shared" ca="1" si="14"/>
        <v>0.15000000000000002</v>
      </c>
      <c r="I118" s="85">
        <f t="shared" ca="1" si="15"/>
        <v>1.4172240802675589</v>
      </c>
      <c r="J118" s="11">
        <f ca="1">IFERROR(
  INDEX(
    ML_FRETE!$B$2:$I$30,
    MATCH(D118, ML_FRETE!$J$2:$J$30, 1),
    MATCH(K118, {0,19,49,79,100,120,150,200}, 1)
  ),
5.65
)</f>
        <v>5.65</v>
      </c>
      <c r="K118" s="3">
        <f t="shared" ca="1" si="16"/>
        <v>8.7191358024691361</v>
      </c>
      <c r="L118" s="9">
        <f t="shared" ca="1" si="17"/>
        <v>0.14999999999999997</v>
      </c>
      <c r="M118" s="85">
        <f t="shared" ca="1" si="18"/>
        <v>1.30787037037037</v>
      </c>
      <c r="N118" s="11">
        <f t="shared" ca="1" si="19"/>
        <v>5.4084507042256318</v>
      </c>
      <c r="O118" s="3">
        <f t="shared" ca="1" si="20"/>
        <v>7.0422535211271242</v>
      </c>
      <c r="P118" s="90">
        <f t="shared" ca="1" si="21"/>
        <v>0.14999999999999994</v>
      </c>
      <c r="Q118" s="94">
        <f t="shared" ca="1" si="22"/>
        <v>1.0563380281690682</v>
      </c>
      <c r="R118" s="10">
        <v>5</v>
      </c>
      <c r="S118" s="3">
        <f t="shared" si="23"/>
        <v>7.4850299401197598</v>
      </c>
      <c r="T118" s="90">
        <f t="shared" si="24"/>
        <v>0.14999999999999991</v>
      </c>
      <c r="U118" s="94">
        <f t="shared" si="25"/>
        <v>1.1227544910179632</v>
      </c>
    </row>
    <row r="119" spans="1:21" x14ac:dyDescent="0.3">
      <c r="A119" s="101"/>
      <c r="B119" s="102"/>
      <c r="C119" s="99"/>
      <c r="D119" s="99"/>
      <c r="E119" s="103">
        <v>8.2000000000000003E-2</v>
      </c>
      <c r="F119" s="11">
        <f ca="1">IFERROR(
  INDEX(
    ML_FRETE!$B$2:$I$30,
    MATCH(D119, ML_FRETE!$J$2:$J$30, 1),
    MATCH(G119, {0,19,49,79,100,120,150,200}, 1)
  ),
0
)</f>
        <v>5.65</v>
      </c>
      <c r="G119" s="3">
        <f t="shared" ca="1" si="13"/>
        <v>9.4481605351170579</v>
      </c>
      <c r="H119" s="9">
        <f t="shared" ca="1" si="14"/>
        <v>0.15000000000000002</v>
      </c>
      <c r="I119" s="85">
        <f t="shared" ca="1" si="15"/>
        <v>1.4172240802675589</v>
      </c>
      <c r="J119" s="11">
        <f ca="1">IFERROR(
  INDEX(
    ML_FRETE!$B$2:$I$30,
    MATCH(D119, ML_FRETE!$J$2:$J$30, 1),
    MATCH(K119, {0,19,49,79,100,120,150,200}, 1)
  ),
5.65
)</f>
        <v>5.65</v>
      </c>
      <c r="K119" s="3">
        <f t="shared" ca="1" si="16"/>
        <v>8.7191358024691361</v>
      </c>
      <c r="L119" s="9">
        <f t="shared" ca="1" si="17"/>
        <v>0.14999999999999997</v>
      </c>
      <c r="M119" s="85">
        <f t="shared" ca="1" si="18"/>
        <v>1.30787037037037</v>
      </c>
      <c r="N119" s="11">
        <f t="shared" ca="1" si="19"/>
        <v>5.4084507042256318</v>
      </c>
      <c r="O119" s="3">
        <f t="shared" ca="1" si="20"/>
        <v>7.0422535211271242</v>
      </c>
      <c r="P119" s="90">
        <f t="shared" ca="1" si="21"/>
        <v>0.14999999999999994</v>
      </c>
      <c r="Q119" s="94">
        <f t="shared" ca="1" si="22"/>
        <v>1.0563380281690682</v>
      </c>
      <c r="R119" s="10">
        <v>5</v>
      </c>
      <c r="S119" s="3">
        <f t="shared" si="23"/>
        <v>7.4850299401197598</v>
      </c>
      <c r="T119" s="90">
        <f t="shared" si="24"/>
        <v>0.14999999999999991</v>
      </c>
      <c r="U119" s="94">
        <f t="shared" si="25"/>
        <v>1.1227544910179632</v>
      </c>
    </row>
    <row r="120" spans="1:21" x14ac:dyDescent="0.3">
      <c r="A120" s="101"/>
      <c r="B120" s="102"/>
      <c r="C120" s="99"/>
      <c r="D120" s="99"/>
      <c r="E120" s="103">
        <v>8.2000000000000003E-2</v>
      </c>
      <c r="F120" s="11">
        <f ca="1">IFERROR(
  INDEX(
    ML_FRETE!$B$2:$I$30,
    MATCH(D120, ML_FRETE!$J$2:$J$30, 1),
    MATCH(G120, {0,19,49,79,100,120,150,200}, 1)
  ),
0
)</f>
        <v>5.65</v>
      </c>
      <c r="G120" s="3">
        <f t="shared" ca="1" si="13"/>
        <v>9.4481605351170579</v>
      </c>
      <c r="H120" s="9">
        <f t="shared" ca="1" si="14"/>
        <v>0.15000000000000002</v>
      </c>
      <c r="I120" s="85">
        <f t="shared" ca="1" si="15"/>
        <v>1.4172240802675589</v>
      </c>
      <c r="J120" s="11">
        <f ca="1">IFERROR(
  INDEX(
    ML_FRETE!$B$2:$I$30,
    MATCH(D120, ML_FRETE!$J$2:$J$30, 1),
    MATCH(K120, {0,19,49,79,100,120,150,200}, 1)
  ),
5.65
)</f>
        <v>5.65</v>
      </c>
      <c r="K120" s="3">
        <f t="shared" ca="1" si="16"/>
        <v>8.7191358024691361</v>
      </c>
      <c r="L120" s="9">
        <f t="shared" ca="1" si="17"/>
        <v>0.14999999999999997</v>
      </c>
      <c r="M120" s="85">
        <f t="shared" ca="1" si="18"/>
        <v>1.30787037037037</v>
      </c>
      <c r="N120" s="11">
        <f t="shared" ca="1" si="19"/>
        <v>5.4084507042256318</v>
      </c>
      <c r="O120" s="3">
        <f t="shared" ca="1" si="20"/>
        <v>7.0422535211271242</v>
      </c>
      <c r="P120" s="90">
        <f t="shared" ca="1" si="21"/>
        <v>0.14999999999999994</v>
      </c>
      <c r="Q120" s="94">
        <f t="shared" ca="1" si="22"/>
        <v>1.0563380281690682</v>
      </c>
      <c r="R120" s="10">
        <v>5</v>
      </c>
      <c r="S120" s="3">
        <f t="shared" si="23"/>
        <v>7.4850299401197598</v>
      </c>
      <c r="T120" s="90">
        <f t="shared" si="24"/>
        <v>0.14999999999999991</v>
      </c>
      <c r="U120" s="94">
        <f t="shared" si="25"/>
        <v>1.1227544910179632</v>
      </c>
    </row>
    <row r="121" spans="1:21" x14ac:dyDescent="0.3">
      <c r="A121" s="101"/>
      <c r="B121" s="102"/>
      <c r="C121" s="99"/>
      <c r="D121" s="99"/>
      <c r="E121" s="103">
        <v>8.2000000000000003E-2</v>
      </c>
      <c r="F121" s="11">
        <f ca="1">IFERROR(
  INDEX(
    ML_FRETE!$B$2:$I$30,
    MATCH(D121, ML_FRETE!$J$2:$J$30, 1),
    MATCH(G121, {0,19,49,79,100,120,150,200}, 1)
  ),
0
)</f>
        <v>5.65</v>
      </c>
      <c r="G121" s="3">
        <f t="shared" ca="1" si="13"/>
        <v>9.4481605351170579</v>
      </c>
      <c r="H121" s="9">
        <f t="shared" ca="1" si="14"/>
        <v>0.15000000000000002</v>
      </c>
      <c r="I121" s="85">
        <f t="shared" ca="1" si="15"/>
        <v>1.4172240802675589</v>
      </c>
      <c r="J121" s="11">
        <f ca="1">IFERROR(
  INDEX(
    ML_FRETE!$B$2:$I$30,
    MATCH(D121, ML_FRETE!$J$2:$J$30, 1),
    MATCH(K121, {0,19,49,79,100,120,150,200}, 1)
  ),
5.65
)</f>
        <v>5.65</v>
      </c>
      <c r="K121" s="3">
        <f t="shared" ca="1" si="16"/>
        <v>8.7191358024691361</v>
      </c>
      <c r="L121" s="9">
        <f t="shared" ca="1" si="17"/>
        <v>0.14999999999999997</v>
      </c>
      <c r="M121" s="85">
        <f t="shared" ca="1" si="18"/>
        <v>1.30787037037037</v>
      </c>
      <c r="N121" s="11">
        <f t="shared" ca="1" si="19"/>
        <v>5.4084507042256318</v>
      </c>
      <c r="O121" s="3">
        <f t="shared" ca="1" si="20"/>
        <v>7.0422535211271242</v>
      </c>
      <c r="P121" s="90">
        <f t="shared" ca="1" si="21"/>
        <v>0.14999999999999994</v>
      </c>
      <c r="Q121" s="94">
        <f t="shared" ca="1" si="22"/>
        <v>1.0563380281690682</v>
      </c>
      <c r="R121" s="10">
        <v>5</v>
      </c>
      <c r="S121" s="3">
        <f t="shared" si="23"/>
        <v>7.4850299401197598</v>
      </c>
      <c r="T121" s="90">
        <f t="shared" si="24"/>
        <v>0.14999999999999991</v>
      </c>
      <c r="U121" s="94">
        <f t="shared" si="25"/>
        <v>1.1227544910179632</v>
      </c>
    </row>
    <row r="122" spans="1:21" x14ac:dyDescent="0.3">
      <c r="A122" s="101"/>
      <c r="B122" s="102"/>
      <c r="C122" s="99"/>
      <c r="D122" s="99"/>
      <c r="E122" s="103">
        <v>8.2000000000000003E-2</v>
      </c>
      <c r="F122" s="11">
        <f ca="1">IFERROR(
  INDEX(
    ML_FRETE!$B$2:$I$30,
    MATCH(D122, ML_FRETE!$J$2:$J$30, 1),
    MATCH(G122, {0,19,49,79,100,120,150,200}, 1)
  ),
0
)</f>
        <v>5.65</v>
      </c>
      <c r="G122" s="3">
        <f t="shared" ca="1" si="13"/>
        <v>9.4481605351170579</v>
      </c>
      <c r="H122" s="9">
        <f t="shared" ca="1" si="14"/>
        <v>0.15000000000000002</v>
      </c>
      <c r="I122" s="85">
        <f t="shared" ca="1" si="15"/>
        <v>1.4172240802675589</v>
      </c>
      <c r="J122" s="11">
        <f ca="1">IFERROR(
  INDEX(
    ML_FRETE!$B$2:$I$30,
    MATCH(D122, ML_FRETE!$J$2:$J$30, 1),
    MATCH(K122, {0,19,49,79,100,120,150,200}, 1)
  ),
5.65
)</f>
        <v>5.65</v>
      </c>
      <c r="K122" s="3">
        <f t="shared" ca="1" si="16"/>
        <v>8.7191358024691361</v>
      </c>
      <c r="L122" s="9">
        <f t="shared" ca="1" si="17"/>
        <v>0.14999999999999997</v>
      </c>
      <c r="M122" s="85">
        <f t="shared" ca="1" si="18"/>
        <v>1.30787037037037</v>
      </c>
      <c r="N122" s="11">
        <f t="shared" ca="1" si="19"/>
        <v>5.4084507042256318</v>
      </c>
      <c r="O122" s="3">
        <f t="shared" ca="1" si="20"/>
        <v>7.0422535211271242</v>
      </c>
      <c r="P122" s="90">
        <f t="shared" ca="1" si="21"/>
        <v>0.14999999999999994</v>
      </c>
      <c r="Q122" s="94">
        <f t="shared" ca="1" si="22"/>
        <v>1.0563380281690682</v>
      </c>
      <c r="R122" s="10">
        <v>5</v>
      </c>
      <c r="S122" s="3">
        <f t="shared" si="23"/>
        <v>7.4850299401197598</v>
      </c>
      <c r="T122" s="90">
        <f t="shared" si="24"/>
        <v>0.14999999999999991</v>
      </c>
      <c r="U122" s="94">
        <f t="shared" si="25"/>
        <v>1.1227544910179632</v>
      </c>
    </row>
    <row r="123" spans="1:21" x14ac:dyDescent="0.3">
      <c r="A123" s="101"/>
      <c r="B123" s="102"/>
      <c r="C123" s="99"/>
      <c r="D123" s="99"/>
      <c r="E123" s="103">
        <v>8.2000000000000003E-2</v>
      </c>
      <c r="F123" s="11">
        <f ca="1">IFERROR(
  INDEX(
    ML_FRETE!$B$2:$I$30,
    MATCH(D123, ML_FRETE!$J$2:$J$30, 1),
    MATCH(G123, {0,19,49,79,100,120,150,200}, 1)
  ),
0
)</f>
        <v>5.65</v>
      </c>
      <c r="G123" s="3">
        <f t="shared" ca="1" si="13"/>
        <v>9.4481605351170579</v>
      </c>
      <c r="H123" s="9">
        <f t="shared" ca="1" si="14"/>
        <v>0.15000000000000002</v>
      </c>
      <c r="I123" s="85">
        <f t="shared" ca="1" si="15"/>
        <v>1.4172240802675589</v>
      </c>
      <c r="J123" s="11">
        <f ca="1">IFERROR(
  INDEX(
    ML_FRETE!$B$2:$I$30,
    MATCH(D123, ML_FRETE!$J$2:$J$30, 1),
    MATCH(K123, {0,19,49,79,100,120,150,200}, 1)
  ),
5.65
)</f>
        <v>5.65</v>
      </c>
      <c r="K123" s="3">
        <f t="shared" ca="1" si="16"/>
        <v>8.7191358024691361</v>
      </c>
      <c r="L123" s="9">
        <f t="shared" ca="1" si="17"/>
        <v>0.14999999999999997</v>
      </c>
      <c r="M123" s="85">
        <f t="shared" ca="1" si="18"/>
        <v>1.30787037037037</v>
      </c>
      <c r="N123" s="11">
        <f t="shared" ca="1" si="19"/>
        <v>5.4084507042256318</v>
      </c>
      <c r="O123" s="3">
        <f t="shared" ca="1" si="20"/>
        <v>7.0422535211271242</v>
      </c>
      <c r="P123" s="90">
        <f t="shared" ca="1" si="21"/>
        <v>0.14999999999999994</v>
      </c>
      <c r="Q123" s="94">
        <f t="shared" ca="1" si="22"/>
        <v>1.0563380281690682</v>
      </c>
      <c r="R123" s="10">
        <v>5</v>
      </c>
      <c r="S123" s="3">
        <f t="shared" si="23"/>
        <v>7.4850299401197598</v>
      </c>
      <c r="T123" s="90">
        <f t="shared" si="24"/>
        <v>0.14999999999999991</v>
      </c>
      <c r="U123" s="94">
        <f t="shared" si="25"/>
        <v>1.1227544910179632</v>
      </c>
    </row>
    <row r="124" spans="1:21" x14ac:dyDescent="0.3">
      <c r="A124" s="101"/>
      <c r="B124" s="102"/>
      <c r="C124" s="99"/>
      <c r="D124" s="99"/>
      <c r="E124" s="103">
        <v>8.2000000000000003E-2</v>
      </c>
      <c r="F124" s="11">
        <f ca="1">IFERROR(
  INDEX(
    ML_FRETE!$B$2:$I$30,
    MATCH(D124, ML_FRETE!$J$2:$J$30, 1),
    MATCH(G124, {0,19,49,79,100,120,150,200}, 1)
  ),
0
)</f>
        <v>5.65</v>
      </c>
      <c r="G124" s="3">
        <f t="shared" ca="1" si="13"/>
        <v>9.4481605351170579</v>
      </c>
      <c r="H124" s="9">
        <f t="shared" ca="1" si="14"/>
        <v>0.15000000000000002</v>
      </c>
      <c r="I124" s="85">
        <f t="shared" ca="1" si="15"/>
        <v>1.4172240802675589</v>
      </c>
      <c r="J124" s="11">
        <f ca="1">IFERROR(
  INDEX(
    ML_FRETE!$B$2:$I$30,
    MATCH(D124, ML_FRETE!$J$2:$J$30, 1),
    MATCH(K124, {0,19,49,79,100,120,150,200}, 1)
  ),
5.65
)</f>
        <v>5.65</v>
      </c>
      <c r="K124" s="3">
        <f t="shared" ca="1" si="16"/>
        <v>8.7191358024691361</v>
      </c>
      <c r="L124" s="9">
        <f t="shared" ca="1" si="17"/>
        <v>0.14999999999999997</v>
      </c>
      <c r="M124" s="85">
        <f t="shared" ca="1" si="18"/>
        <v>1.30787037037037</v>
      </c>
      <c r="N124" s="11">
        <f t="shared" ca="1" si="19"/>
        <v>5.4084507042256318</v>
      </c>
      <c r="O124" s="3">
        <f t="shared" ca="1" si="20"/>
        <v>7.0422535211271242</v>
      </c>
      <c r="P124" s="90">
        <f t="shared" ca="1" si="21"/>
        <v>0.14999999999999994</v>
      </c>
      <c r="Q124" s="94">
        <f t="shared" ca="1" si="22"/>
        <v>1.0563380281690682</v>
      </c>
      <c r="R124" s="10">
        <v>5</v>
      </c>
      <c r="S124" s="3">
        <f t="shared" si="23"/>
        <v>7.4850299401197598</v>
      </c>
      <c r="T124" s="90">
        <f t="shared" si="24"/>
        <v>0.14999999999999991</v>
      </c>
      <c r="U124" s="94">
        <f t="shared" si="25"/>
        <v>1.1227544910179632</v>
      </c>
    </row>
    <row r="125" spans="1:21" x14ac:dyDescent="0.3">
      <c r="A125" s="101"/>
      <c r="B125" s="102"/>
      <c r="C125" s="99"/>
      <c r="D125" s="99"/>
      <c r="E125" s="103">
        <v>8.2000000000000003E-2</v>
      </c>
      <c r="F125" s="11">
        <f ca="1">IFERROR(
  INDEX(
    ML_FRETE!$B$2:$I$30,
    MATCH(D125, ML_FRETE!$J$2:$J$30, 1),
    MATCH(G125, {0,19,49,79,100,120,150,200}, 1)
  ),
0
)</f>
        <v>5.65</v>
      </c>
      <c r="G125" s="3">
        <f t="shared" ca="1" si="13"/>
        <v>9.4481605351170579</v>
      </c>
      <c r="H125" s="9">
        <f t="shared" ca="1" si="14"/>
        <v>0.15000000000000002</v>
      </c>
      <c r="I125" s="85">
        <f t="shared" ca="1" si="15"/>
        <v>1.4172240802675589</v>
      </c>
      <c r="J125" s="11">
        <f ca="1">IFERROR(
  INDEX(
    ML_FRETE!$B$2:$I$30,
    MATCH(D125, ML_FRETE!$J$2:$J$30, 1),
    MATCH(K125, {0,19,49,79,100,120,150,200}, 1)
  ),
5.65
)</f>
        <v>5.65</v>
      </c>
      <c r="K125" s="3">
        <f t="shared" ca="1" si="16"/>
        <v>8.7191358024691361</v>
      </c>
      <c r="L125" s="9">
        <f t="shared" ca="1" si="17"/>
        <v>0.14999999999999997</v>
      </c>
      <c r="M125" s="85">
        <f t="shared" ca="1" si="18"/>
        <v>1.30787037037037</v>
      </c>
      <c r="N125" s="11">
        <f t="shared" ca="1" si="19"/>
        <v>5.4084507042256318</v>
      </c>
      <c r="O125" s="3">
        <f t="shared" ca="1" si="20"/>
        <v>7.0422535211271242</v>
      </c>
      <c r="P125" s="90">
        <f t="shared" ca="1" si="21"/>
        <v>0.14999999999999994</v>
      </c>
      <c r="Q125" s="94">
        <f t="shared" ca="1" si="22"/>
        <v>1.0563380281690682</v>
      </c>
      <c r="R125" s="10">
        <v>5</v>
      </c>
      <c r="S125" s="3">
        <f t="shared" si="23"/>
        <v>7.4850299401197598</v>
      </c>
      <c r="T125" s="90">
        <f t="shared" si="24"/>
        <v>0.14999999999999991</v>
      </c>
      <c r="U125" s="94">
        <f t="shared" si="25"/>
        <v>1.1227544910179632</v>
      </c>
    </row>
    <row r="126" spans="1:21" x14ac:dyDescent="0.3">
      <c r="A126" s="101"/>
      <c r="B126" s="102"/>
      <c r="C126" s="99"/>
      <c r="D126" s="99"/>
      <c r="E126" s="103">
        <v>8.2000000000000003E-2</v>
      </c>
      <c r="F126" s="11">
        <f ca="1">IFERROR(
  INDEX(
    ML_FRETE!$B$2:$I$30,
    MATCH(D126, ML_FRETE!$J$2:$J$30, 1),
    MATCH(G126, {0,19,49,79,100,120,150,200}, 1)
  ),
0
)</f>
        <v>5.65</v>
      </c>
      <c r="G126" s="3">
        <f t="shared" ca="1" si="13"/>
        <v>9.4481605351170579</v>
      </c>
      <c r="H126" s="9">
        <f t="shared" ca="1" si="14"/>
        <v>0.15000000000000002</v>
      </c>
      <c r="I126" s="85">
        <f t="shared" ca="1" si="15"/>
        <v>1.4172240802675589</v>
      </c>
      <c r="J126" s="11">
        <f ca="1">IFERROR(
  INDEX(
    ML_FRETE!$B$2:$I$30,
    MATCH(D126, ML_FRETE!$J$2:$J$30, 1),
    MATCH(K126, {0,19,49,79,100,120,150,200}, 1)
  ),
5.65
)</f>
        <v>5.65</v>
      </c>
      <c r="K126" s="3">
        <f t="shared" ca="1" si="16"/>
        <v>8.7191358024691361</v>
      </c>
      <c r="L126" s="9">
        <f t="shared" ca="1" si="17"/>
        <v>0.14999999999999997</v>
      </c>
      <c r="M126" s="85">
        <f t="shared" ca="1" si="18"/>
        <v>1.30787037037037</v>
      </c>
      <c r="N126" s="11">
        <f t="shared" ca="1" si="19"/>
        <v>5.4084507042256318</v>
      </c>
      <c r="O126" s="3">
        <f t="shared" ca="1" si="20"/>
        <v>7.0422535211271242</v>
      </c>
      <c r="P126" s="90">
        <f t="shared" ca="1" si="21"/>
        <v>0.14999999999999994</v>
      </c>
      <c r="Q126" s="94">
        <f t="shared" ca="1" si="22"/>
        <v>1.0563380281690682</v>
      </c>
      <c r="R126" s="10">
        <v>5</v>
      </c>
      <c r="S126" s="3">
        <f t="shared" si="23"/>
        <v>7.4850299401197598</v>
      </c>
      <c r="T126" s="90">
        <f t="shared" si="24"/>
        <v>0.14999999999999991</v>
      </c>
      <c r="U126" s="94">
        <f t="shared" si="25"/>
        <v>1.1227544910179632</v>
      </c>
    </row>
    <row r="127" spans="1:21" x14ac:dyDescent="0.3">
      <c r="A127" s="101"/>
      <c r="B127" s="102"/>
      <c r="C127" s="99"/>
      <c r="D127" s="99"/>
      <c r="E127" s="103">
        <v>8.2000000000000003E-2</v>
      </c>
      <c r="F127" s="11">
        <f ca="1">IFERROR(
  INDEX(
    ML_FRETE!$B$2:$I$30,
    MATCH(D127, ML_FRETE!$J$2:$J$30, 1),
    MATCH(G127, {0,19,49,79,100,120,150,200}, 1)
  ),
0
)</f>
        <v>5.65</v>
      </c>
      <c r="G127" s="3">
        <f t="shared" ca="1" si="13"/>
        <v>9.4481605351170579</v>
      </c>
      <c r="H127" s="9">
        <f t="shared" ca="1" si="14"/>
        <v>0.15000000000000002</v>
      </c>
      <c r="I127" s="85">
        <f t="shared" ca="1" si="15"/>
        <v>1.4172240802675589</v>
      </c>
      <c r="J127" s="11">
        <f ca="1">IFERROR(
  INDEX(
    ML_FRETE!$B$2:$I$30,
    MATCH(D127, ML_FRETE!$J$2:$J$30, 1),
    MATCH(K127, {0,19,49,79,100,120,150,200}, 1)
  ),
5.65
)</f>
        <v>5.65</v>
      </c>
      <c r="K127" s="3">
        <f t="shared" ca="1" si="16"/>
        <v>8.7191358024691361</v>
      </c>
      <c r="L127" s="9">
        <f t="shared" ca="1" si="17"/>
        <v>0.14999999999999997</v>
      </c>
      <c r="M127" s="85">
        <f t="shared" ca="1" si="18"/>
        <v>1.30787037037037</v>
      </c>
      <c r="N127" s="11">
        <f t="shared" ca="1" si="19"/>
        <v>5.4084507042256318</v>
      </c>
      <c r="O127" s="3">
        <f t="shared" ca="1" si="20"/>
        <v>7.0422535211271242</v>
      </c>
      <c r="P127" s="90">
        <f t="shared" ca="1" si="21"/>
        <v>0.14999999999999994</v>
      </c>
      <c r="Q127" s="94">
        <f t="shared" ca="1" si="22"/>
        <v>1.0563380281690682</v>
      </c>
      <c r="R127" s="10">
        <v>5</v>
      </c>
      <c r="S127" s="3">
        <f t="shared" si="23"/>
        <v>7.4850299401197598</v>
      </c>
      <c r="T127" s="90">
        <f t="shared" si="24"/>
        <v>0.14999999999999991</v>
      </c>
      <c r="U127" s="94">
        <f t="shared" si="25"/>
        <v>1.1227544910179632</v>
      </c>
    </row>
    <row r="128" spans="1:21" x14ac:dyDescent="0.3">
      <c r="A128" s="101"/>
      <c r="B128" s="102"/>
      <c r="C128" s="99"/>
      <c r="D128" s="99"/>
      <c r="E128" s="103">
        <v>8.2000000000000003E-2</v>
      </c>
      <c r="F128" s="11">
        <f ca="1">IFERROR(
  INDEX(
    ML_FRETE!$B$2:$I$30,
    MATCH(D128, ML_FRETE!$J$2:$J$30, 1),
    MATCH(G128, {0,19,49,79,100,120,150,200}, 1)
  ),
0
)</f>
        <v>5.65</v>
      </c>
      <c r="G128" s="3">
        <f t="shared" ca="1" si="13"/>
        <v>9.4481605351170579</v>
      </c>
      <c r="H128" s="9">
        <f t="shared" ca="1" si="14"/>
        <v>0.15000000000000002</v>
      </c>
      <c r="I128" s="85">
        <f t="shared" ca="1" si="15"/>
        <v>1.4172240802675589</v>
      </c>
      <c r="J128" s="11">
        <f ca="1">IFERROR(
  INDEX(
    ML_FRETE!$B$2:$I$30,
    MATCH(D128, ML_FRETE!$J$2:$J$30, 1),
    MATCH(K128, {0,19,49,79,100,120,150,200}, 1)
  ),
5.65
)</f>
        <v>5.65</v>
      </c>
      <c r="K128" s="3">
        <f t="shared" ca="1" si="16"/>
        <v>8.7191358024691361</v>
      </c>
      <c r="L128" s="9">
        <f t="shared" ca="1" si="17"/>
        <v>0.14999999999999997</v>
      </c>
      <c r="M128" s="85">
        <f t="shared" ca="1" si="18"/>
        <v>1.30787037037037</v>
      </c>
      <c r="N128" s="11">
        <f t="shared" ca="1" si="19"/>
        <v>5.4084507042256318</v>
      </c>
      <c r="O128" s="3">
        <f t="shared" ca="1" si="20"/>
        <v>7.0422535211271242</v>
      </c>
      <c r="P128" s="90">
        <f t="shared" ca="1" si="21"/>
        <v>0.14999999999999994</v>
      </c>
      <c r="Q128" s="94">
        <f t="shared" ca="1" si="22"/>
        <v>1.0563380281690682</v>
      </c>
      <c r="R128" s="10">
        <v>5</v>
      </c>
      <c r="S128" s="3">
        <f t="shared" si="23"/>
        <v>7.4850299401197598</v>
      </c>
      <c r="T128" s="90">
        <f t="shared" si="24"/>
        <v>0.14999999999999991</v>
      </c>
      <c r="U128" s="94">
        <f t="shared" si="25"/>
        <v>1.1227544910179632</v>
      </c>
    </row>
    <row r="129" spans="1:21" x14ac:dyDescent="0.3">
      <c r="A129" s="101"/>
      <c r="B129" s="102"/>
      <c r="C129" s="99"/>
      <c r="D129" s="99"/>
      <c r="E129" s="103">
        <v>8.2000000000000003E-2</v>
      </c>
      <c r="F129" s="11">
        <f ca="1">IFERROR(
  INDEX(
    ML_FRETE!$B$2:$I$30,
    MATCH(D129, ML_FRETE!$J$2:$J$30, 1),
    MATCH(G129, {0,19,49,79,100,120,150,200}, 1)
  ),
0
)</f>
        <v>5.65</v>
      </c>
      <c r="G129" s="3">
        <f t="shared" ca="1" si="13"/>
        <v>9.4481605351170579</v>
      </c>
      <c r="H129" s="9">
        <f t="shared" ca="1" si="14"/>
        <v>0.15000000000000002</v>
      </c>
      <c r="I129" s="85">
        <f t="shared" ca="1" si="15"/>
        <v>1.4172240802675589</v>
      </c>
      <c r="J129" s="11">
        <f ca="1">IFERROR(
  INDEX(
    ML_FRETE!$B$2:$I$30,
    MATCH(D129, ML_FRETE!$J$2:$J$30, 1),
    MATCH(K129, {0,19,49,79,100,120,150,200}, 1)
  ),
5.65
)</f>
        <v>5.65</v>
      </c>
      <c r="K129" s="3">
        <f t="shared" ca="1" si="16"/>
        <v>8.7191358024691361</v>
      </c>
      <c r="L129" s="9">
        <f t="shared" ca="1" si="17"/>
        <v>0.14999999999999997</v>
      </c>
      <c r="M129" s="85">
        <f t="shared" ca="1" si="18"/>
        <v>1.30787037037037</v>
      </c>
      <c r="N129" s="11">
        <f t="shared" ca="1" si="19"/>
        <v>5.4084507042256318</v>
      </c>
      <c r="O129" s="3">
        <f t="shared" ca="1" si="20"/>
        <v>7.0422535211271242</v>
      </c>
      <c r="P129" s="90">
        <f t="shared" ca="1" si="21"/>
        <v>0.14999999999999994</v>
      </c>
      <c r="Q129" s="94">
        <f t="shared" ca="1" si="22"/>
        <v>1.0563380281690682</v>
      </c>
      <c r="R129" s="10">
        <v>5</v>
      </c>
      <c r="S129" s="3">
        <f t="shared" si="23"/>
        <v>7.4850299401197598</v>
      </c>
      <c r="T129" s="90">
        <f t="shared" si="24"/>
        <v>0.14999999999999991</v>
      </c>
      <c r="U129" s="94">
        <f t="shared" si="25"/>
        <v>1.1227544910179632</v>
      </c>
    </row>
    <row r="130" spans="1:21" x14ac:dyDescent="0.3">
      <c r="A130" s="101"/>
      <c r="B130" s="102"/>
      <c r="C130" s="99"/>
      <c r="D130" s="99"/>
      <c r="E130" s="103">
        <v>8.2000000000000003E-2</v>
      </c>
      <c r="F130" s="11">
        <f ca="1">IFERROR(
  INDEX(
    ML_FRETE!$B$2:$I$30,
    MATCH(D130, ML_FRETE!$J$2:$J$30, 1),
    MATCH(G130, {0,19,49,79,100,120,150,200}, 1)
  ),
0
)</f>
        <v>5.65</v>
      </c>
      <c r="G130" s="3">
        <f t="shared" ca="1" si="13"/>
        <v>9.4481605351170579</v>
      </c>
      <c r="H130" s="9">
        <f t="shared" ca="1" si="14"/>
        <v>0.15000000000000002</v>
      </c>
      <c r="I130" s="85">
        <f t="shared" ca="1" si="15"/>
        <v>1.4172240802675589</v>
      </c>
      <c r="J130" s="11">
        <f ca="1">IFERROR(
  INDEX(
    ML_FRETE!$B$2:$I$30,
    MATCH(D130, ML_FRETE!$J$2:$J$30, 1),
    MATCH(K130, {0,19,49,79,100,120,150,200}, 1)
  ),
5.65
)</f>
        <v>5.65</v>
      </c>
      <c r="K130" s="3">
        <f t="shared" ca="1" si="16"/>
        <v>8.7191358024691361</v>
      </c>
      <c r="L130" s="9">
        <f t="shared" ca="1" si="17"/>
        <v>0.14999999999999997</v>
      </c>
      <c r="M130" s="85">
        <f t="shared" ca="1" si="18"/>
        <v>1.30787037037037</v>
      </c>
      <c r="N130" s="11">
        <f t="shared" ca="1" si="19"/>
        <v>5.4084507042256318</v>
      </c>
      <c r="O130" s="3">
        <f t="shared" ca="1" si="20"/>
        <v>7.0422535211271242</v>
      </c>
      <c r="P130" s="90">
        <f t="shared" ca="1" si="21"/>
        <v>0.14999999999999994</v>
      </c>
      <c r="Q130" s="94">
        <f t="shared" ca="1" si="22"/>
        <v>1.0563380281690682</v>
      </c>
      <c r="R130" s="10">
        <v>5</v>
      </c>
      <c r="S130" s="3">
        <f t="shared" si="23"/>
        <v>7.4850299401197598</v>
      </c>
      <c r="T130" s="90">
        <f t="shared" si="24"/>
        <v>0.14999999999999991</v>
      </c>
      <c r="U130" s="94">
        <f t="shared" si="25"/>
        <v>1.1227544910179632</v>
      </c>
    </row>
    <row r="131" spans="1:21" x14ac:dyDescent="0.3">
      <c r="A131" s="101"/>
      <c r="B131" s="102"/>
      <c r="C131" s="99"/>
      <c r="D131" s="99"/>
      <c r="E131" s="103">
        <v>8.2000000000000003E-2</v>
      </c>
      <c r="F131" s="11">
        <f ca="1">IFERROR(
  INDEX(
    ML_FRETE!$B$2:$I$30,
    MATCH(D131, ML_FRETE!$J$2:$J$30, 1),
    MATCH(G131, {0,19,49,79,100,120,150,200}, 1)
  ),
0
)</f>
        <v>5.65</v>
      </c>
      <c r="G131" s="3">
        <f t="shared" ca="1" si="13"/>
        <v>9.4481605351170579</v>
      </c>
      <c r="H131" s="9">
        <f t="shared" ca="1" si="14"/>
        <v>0.15000000000000002</v>
      </c>
      <c r="I131" s="85">
        <f t="shared" ca="1" si="15"/>
        <v>1.4172240802675589</v>
      </c>
      <c r="J131" s="11">
        <f ca="1">IFERROR(
  INDEX(
    ML_FRETE!$B$2:$I$30,
    MATCH(D131, ML_FRETE!$J$2:$J$30, 1),
    MATCH(K131, {0,19,49,79,100,120,150,200}, 1)
  ),
5.65
)</f>
        <v>5.65</v>
      </c>
      <c r="K131" s="3">
        <f t="shared" ca="1" si="16"/>
        <v>8.7191358024691361</v>
      </c>
      <c r="L131" s="9">
        <f t="shared" ca="1" si="17"/>
        <v>0.14999999999999997</v>
      </c>
      <c r="M131" s="85">
        <f t="shared" ca="1" si="18"/>
        <v>1.30787037037037</v>
      </c>
      <c r="N131" s="11">
        <f t="shared" ca="1" si="19"/>
        <v>5.4084507042256318</v>
      </c>
      <c r="O131" s="3">
        <f t="shared" ca="1" si="20"/>
        <v>7.0422535211271242</v>
      </c>
      <c r="P131" s="90">
        <f t="shared" ca="1" si="21"/>
        <v>0.14999999999999994</v>
      </c>
      <c r="Q131" s="94">
        <f t="shared" ca="1" si="22"/>
        <v>1.0563380281690682</v>
      </c>
      <c r="R131" s="10">
        <v>5</v>
      </c>
      <c r="S131" s="3">
        <f t="shared" si="23"/>
        <v>7.4850299401197598</v>
      </c>
      <c r="T131" s="90">
        <f t="shared" si="24"/>
        <v>0.14999999999999991</v>
      </c>
      <c r="U131" s="94">
        <f t="shared" si="25"/>
        <v>1.1227544910179632</v>
      </c>
    </row>
    <row r="132" spans="1:21" x14ac:dyDescent="0.3">
      <c r="A132" s="101"/>
      <c r="B132" s="102"/>
      <c r="C132" s="99"/>
      <c r="D132" s="99"/>
      <c r="E132" s="103">
        <v>8.2000000000000003E-2</v>
      </c>
      <c r="F132" s="11">
        <f ca="1">IFERROR(
  INDEX(
    ML_FRETE!$B$2:$I$30,
    MATCH(D132, ML_FRETE!$J$2:$J$30, 1),
    MATCH(G132, {0,19,49,79,100,120,150,200}, 1)
  ),
0
)</f>
        <v>5.65</v>
      </c>
      <c r="G132" s="3">
        <f t="shared" ca="1" si="13"/>
        <v>9.4481605351170579</v>
      </c>
      <c r="H132" s="9">
        <f t="shared" ca="1" si="14"/>
        <v>0.15000000000000002</v>
      </c>
      <c r="I132" s="85">
        <f t="shared" ca="1" si="15"/>
        <v>1.4172240802675589</v>
      </c>
      <c r="J132" s="11">
        <f ca="1">IFERROR(
  INDEX(
    ML_FRETE!$B$2:$I$30,
    MATCH(D132, ML_FRETE!$J$2:$J$30, 1),
    MATCH(K132, {0,19,49,79,100,120,150,200}, 1)
  ),
5.65
)</f>
        <v>5.65</v>
      </c>
      <c r="K132" s="3">
        <f t="shared" ca="1" si="16"/>
        <v>8.7191358024691361</v>
      </c>
      <c r="L132" s="9">
        <f t="shared" ca="1" si="17"/>
        <v>0.14999999999999997</v>
      </c>
      <c r="M132" s="85">
        <f t="shared" ca="1" si="18"/>
        <v>1.30787037037037</v>
      </c>
      <c r="N132" s="11">
        <f t="shared" ca="1" si="19"/>
        <v>5.4084507042256318</v>
      </c>
      <c r="O132" s="3">
        <f t="shared" ca="1" si="20"/>
        <v>7.0422535211271242</v>
      </c>
      <c r="P132" s="90">
        <f t="shared" ca="1" si="21"/>
        <v>0.14999999999999994</v>
      </c>
      <c r="Q132" s="94">
        <f t="shared" ca="1" si="22"/>
        <v>1.0563380281690682</v>
      </c>
      <c r="R132" s="10">
        <v>5</v>
      </c>
      <c r="S132" s="3">
        <f t="shared" si="23"/>
        <v>7.4850299401197598</v>
      </c>
      <c r="T132" s="90">
        <f t="shared" si="24"/>
        <v>0.14999999999999991</v>
      </c>
      <c r="U132" s="94">
        <f t="shared" si="25"/>
        <v>1.1227544910179632</v>
      </c>
    </row>
    <row r="133" spans="1:21" x14ac:dyDescent="0.3">
      <c r="A133" s="101"/>
      <c r="B133" s="102"/>
      <c r="C133" s="99"/>
      <c r="D133" s="99"/>
      <c r="E133" s="103">
        <v>8.2000000000000003E-2</v>
      </c>
      <c r="F133" s="11">
        <f ca="1">IFERROR(
  INDEX(
    ML_FRETE!$B$2:$I$30,
    MATCH(D133, ML_FRETE!$J$2:$J$30, 1),
    MATCH(G133, {0,19,49,79,100,120,150,200}, 1)
  ),
0
)</f>
        <v>5.65</v>
      </c>
      <c r="G133" s="3">
        <f t="shared" ca="1" si="13"/>
        <v>9.4481605351170579</v>
      </c>
      <c r="H133" s="9">
        <f t="shared" ca="1" si="14"/>
        <v>0.15000000000000002</v>
      </c>
      <c r="I133" s="85">
        <f t="shared" ca="1" si="15"/>
        <v>1.4172240802675589</v>
      </c>
      <c r="J133" s="11">
        <f ca="1">IFERROR(
  INDEX(
    ML_FRETE!$B$2:$I$30,
    MATCH(D133, ML_FRETE!$J$2:$J$30, 1),
    MATCH(K133, {0,19,49,79,100,120,150,200}, 1)
  ),
5.65
)</f>
        <v>5.65</v>
      </c>
      <c r="K133" s="3">
        <f t="shared" ca="1" si="16"/>
        <v>8.7191358024691361</v>
      </c>
      <c r="L133" s="9">
        <f t="shared" ca="1" si="17"/>
        <v>0.14999999999999997</v>
      </c>
      <c r="M133" s="85">
        <f t="shared" ca="1" si="18"/>
        <v>1.30787037037037</v>
      </c>
      <c r="N133" s="11">
        <f t="shared" ca="1" si="19"/>
        <v>5.4084507042256318</v>
      </c>
      <c r="O133" s="3">
        <f t="shared" ca="1" si="20"/>
        <v>7.0422535211271242</v>
      </c>
      <c r="P133" s="90">
        <f t="shared" ca="1" si="21"/>
        <v>0.14999999999999994</v>
      </c>
      <c r="Q133" s="94">
        <f t="shared" ca="1" si="22"/>
        <v>1.0563380281690682</v>
      </c>
      <c r="R133" s="10">
        <v>5</v>
      </c>
      <c r="S133" s="3">
        <f t="shared" si="23"/>
        <v>7.4850299401197598</v>
      </c>
      <c r="T133" s="90">
        <f t="shared" si="24"/>
        <v>0.14999999999999991</v>
      </c>
      <c r="U133" s="94">
        <f t="shared" si="25"/>
        <v>1.1227544910179632</v>
      </c>
    </row>
    <row r="134" spans="1:21" x14ac:dyDescent="0.3">
      <c r="A134" s="101"/>
      <c r="B134" s="102"/>
      <c r="C134" s="99"/>
      <c r="D134" s="99"/>
      <c r="E134" s="103">
        <v>8.2000000000000003E-2</v>
      </c>
      <c r="F134" s="11">
        <f ca="1">IFERROR(
  INDEX(
    ML_FRETE!$B$2:$I$30,
    MATCH(D134, ML_FRETE!$J$2:$J$30, 1),
    MATCH(G134, {0,19,49,79,100,120,150,200}, 1)
  ),
0
)</f>
        <v>5.65</v>
      </c>
      <c r="G134" s="3">
        <f t="shared" ca="1" si="13"/>
        <v>9.4481605351170579</v>
      </c>
      <c r="H134" s="9">
        <f t="shared" ca="1" si="14"/>
        <v>0.15000000000000002</v>
      </c>
      <c r="I134" s="85">
        <f t="shared" ca="1" si="15"/>
        <v>1.4172240802675589</v>
      </c>
      <c r="J134" s="11">
        <f ca="1">IFERROR(
  INDEX(
    ML_FRETE!$B$2:$I$30,
    MATCH(D134, ML_FRETE!$J$2:$J$30, 1),
    MATCH(K134, {0,19,49,79,100,120,150,200}, 1)
  ),
5.65
)</f>
        <v>5.65</v>
      </c>
      <c r="K134" s="3">
        <f t="shared" ca="1" si="16"/>
        <v>8.7191358024691361</v>
      </c>
      <c r="L134" s="9">
        <f t="shared" ca="1" si="17"/>
        <v>0.14999999999999997</v>
      </c>
      <c r="M134" s="85">
        <f t="shared" ca="1" si="18"/>
        <v>1.30787037037037</v>
      </c>
      <c r="N134" s="11">
        <f t="shared" ca="1" si="19"/>
        <v>5.4084507042256318</v>
      </c>
      <c r="O134" s="3">
        <f t="shared" ca="1" si="20"/>
        <v>7.0422535211271242</v>
      </c>
      <c r="P134" s="90">
        <f t="shared" ca="1" si="21"/>
        <v>0.14999999999999994</v>
      </c>
      <c r="Q134" s="94">
        <f t="shared" ca="1" si="22"/>
        <v>1.0563380281690682</v>
      </c>
      <c r="R134" s="10">
        <v>5</v>
      </c>
      <c r="S134" s="3">
        <f t="shared" si="23"/>
        <v>7.4850299401197598</v>
      </c>
      <c r="T134" s="90">
        <f t="shared" si="24"/>
        <v>0.14999999999999991</v>
      </c>
      <c r="U134" s="94">
        <f t="shared" si="25"/>
        <v>1.1227544910179632</v>
      </c>
    </row>
    <row r="135" spans="1:21" x14ac:dyDescent="0.3">
      <c r="A135" s="101"/>
      <c r="B135" s="102"/>
      <c r="C135" s="99"/>
      <c r="D135" s="99"/>
      <c r="E135" s="103">
        <v>8.2000000000000003E-2</v>
      </c>
      <c r="F135" s="11">
        <f ca="1">IFERROR(
  INDEX(
    ML_FRETE!$B$2:$I$30,
    MATCH(D135, ML_FRETE!$J$2:$J$30, 1),
    MATCH(G135, {0,19,49,79,100,120,150,200}, 1)
  ),
0
)</f>
        <v>5.65</v>
      </c>
      <c r="G135" s="3">
        <f t="shared" ca="1" si="13"/>
        <v>9.4481605351170579</v>
      </c>
      <c r="H135" s="9">
        <f t="shared" ca="1" si="14"/>
        <v>0.15000000000000002</v>
      </c>
      <c r="I135" s="85">
        <f t="shared" ca="1" si="15"/>
        <v>1.4172240802675589</v>
      </c>
      <c r="J135" s="11">
        <f ca="1">IFERROR(
  INDEX(
    ML_FRETE!$B$2:$I$30,
    MATCH(D135, ML_FRETE!$J$2:$J$30, 1),
    MATCH(K135, {0,19,49,79,100,120,150,200}, 1)
  ),
5.65
)</f>
        <v>5.65</v>
      </c>
      <c r="K135" s="3">
        <f t="shared" ca="1" si="16"/>
        <v>8.7191358024691361</v>
      </c>
      <c r="L135" s="9">
        <f t="shared" ca="1" si="17"/>
        <v>0.14999999999999997</v>
      </c>
      <c r="M135" s="85">
        <f t="shared" ca="1" si="18"/>
        <v>1.30787037037037</v>
      </c>
      <c r="N135" s="11">
        <f t="shared" ca="1" si="19"/>
        <v>5.4084507042256318</v>
      </c>
      <c r="O135" s="3">
        <f t="shared" ca="1" si="20"/>
        <v>7.0422535211271242</v>
      </c>
      <c r="P135" s="90">
        <f t="shared" ca="1" si="21"/>
        <v>0.14999999999999994</v>
      </c>
      <c r="Q135" s="94">
        <f t="shared" ca="1" si="22"/>
        <v>1.0563380281690682</v>
      </c>
      <c r="R135" s="10">
        <v>5</v>
      </c>
      <c r="S135" s="3">
        <f t="shared" si="23"/>
        <v>7.4850299401197598</v>
      </c>
      <c r="T135" s="90">
        <f t="shared" si="24"/>
        <v>0.14999999999999991</v>
      </c>
      <c r="U135" s="94">
        <f t="shared" si="25"/>
        <v>1.1227544910179632</v>
      </c>
    </row>
    <row r="136" spans="1:21" x14ac:dyDescent="0.3">
      <c r="A136" s="101"/>
      <c r="B136" s="102"/>
      <c r="C136" s="99"/>
      <c r="D136" s="99"/>
      <c r="E136" s="103">
        <v>8.2000000000000003E-2</v>
      </c>
      <c r="F136" s="11">
        <f ca="1">IFERROR(
  INDEX(
    ML_FRETE!$B$2:$I$30,
    MATCH(D136, ML_FRETE!$J$2:$J$30, 1),
    MATCH(G136, {0,19,49,79,100,120,150,200}, 1)
  ),
0
)</f>
        <v>5.65</v>
      </c>
      <c r="G136" s="3">
        <f t="shared" ca="1" si="13"/>
        <v>9.4481605351170579</v>
      </c>
      <c r="H136" s="9">
        <f t="shared" ca="1" si="14"/>
        <v>0.15000000000000002</v>
      </c>
      <c r="I136" s="85">
        <f t="shared" ca="1" si="15"/>
        <v>1.4172240802675589</v>
      </c>
      <c r="J136" s="11">
        <f ca="1">IFERROR(
  INDEX(
    ML_FRETE!$B$2:$I$30,
    MATCH(D136, ML_FRETE!$J$2:$J$30, 1),
    MATCH(K136, {0,19,49,79,100,120,150,200}, 1)
  ),
5.65
)</f>
        <v>5.65</v>
      </c>
      <c r="K136" s="3">
        <f t="shared" ca="1" si="16"/>
        <v>8.7191358024691361</v>
      </c>
      <c r="L136" s="9">
        <f t="shared" ca="1" si="17"/>
        <v>0.14999999999999997</v>
      </c>
      <c r="M136" s="85">
        <f t="shared" ca="1" si="18"/>
        <v>1.30787037037037</v>
      </c>
      <c r="N136" s="11">
        <f t="shared" ca="1" si="19"/>
        <v>5.4084507042256318</v>
      </c>
      <c r="O136" s="3">
        <f t="shared" ca="1" si="20"/>
        <v>7.0422535211271242</v>
      </c>
      <c r="P136" s="90">
        <f t="shared" ca="1" si="21"/>
        <v>0.14999999999999994</v>
      </c>
      <c r="Q136" s="94">
        <f t="shared" ca="1" si="22"/>
        <v>1.0563380281690682</v>
      </c>
      <c r="R136" s="10">
        <v>5</v>
      </c>
      <c r="S136" s="3">
        <f t="shared" si="23"/>
        <v>7.4850299401197598</v>
      </c>
      <c r="T136" s="90">
        <f t="shared" si="24"/>
        <v>0.14999999999999991</v>
      </c>
      <c r="U136" s="94">
        <f t="shared" si="25"/>
        <v>1.1227544910179632</v>
      </c>
    </row>
    <row r="137" spans="1:21" x14ac:dyDescent="0.3">
      <c r="A137" s="101"/>
      <c r="B137" s="102"/>
      <c r="C137" s="99"/>
      <c r="D137" s="99"/>
      <c r="E137" s="103">
        <v>8.2000000000000003E-2</v>
      </c>
      <c r="F137" s="11">
        <f ca="1">IFERROR(
  INDEX(
    ML_FRETE!$B$2:$I$30,
    MATCH(D137, ML_FRETE!$J$2:$J$30, 1),
    MATCH(G137, {0,19,49,79,100,120,150,200}, 1)
  ),
0
)</f>
        <v>5.65</v>
      </c>
      <c r="G137" s="3">
        <f t="shared" ref="G137:G200" ca="1" si="26">(C137+F137+$F$3)/(1-$F$2-E137-$B$2-$F$4)</f>
        <v>9.4481605351170579</v>
      </c>
      <c r="H137" s="9">
        <f t="shared" ref="H137:H200" ca="1" si="27">(G137-F137-E137*G137-C137-$B$2*G137-$F$3-$F$4*G137)/G137</f>
        <v>0.15000000000000002</v>
      </c>
      <c r="I137" s="85">
        <f t="shared" ref="I137:I200" ca="1" si="28">H137*G137</f>
        <v>1.4172240802675589</v>
      </c>
      <c r="J137" s="11">
        <f ca="1">IFERROR(
  INDEX(
    ML_FRETE!$B$2:$I$30,
    MATCH(D137, ML_FRETE!$J$2:$J$30, 1),
    MATCH(K137, {0,19,49,79,100,120,150,200}, 1)
  ),
5.65
)</f>
        <v>5.65</v>
      </c>
      <c r="K137" s="3">
        <f t="shared" ref="K137:K200" ca="1" si="29">(C137+J137+$F$3)/(1-$F$2-E137-$B$3-$F$4)</f>
        <v>8.7191358024691361</v>
      </c>
      <c r="L137" s="9">
        <f t="shared" ref="L137:L200" ca="1" si="30">(K137-J137-E137*K137-C137-$B$3*K137-$F$3-$F$4*K137)/K137</f>
        <v>0.14999999999999997</v>
      </c>
      <c r="M137" s="85">
        <f t="shared" ref="M137:M200" ca="1" si="31">L137*K137</f>
        <v>1.30787037037037</v>
      </c>
      <c r="N137" s="11">
        <f t="shared" ref="N137:N200" ca="1" si="32">IF(O137&lt;=79.99,4+O137*0.2,
 IF(O137&lt;=99.99,16+O137*0.14,
  IF(O137&lt;=199.99,20+O137*0.14,
   26+O137*0.14
  )
 )
)</f>
        <v>5.4084507042256318</v>
      </c>
      <c r="O137" s="3">
        <f t="shared" ref="O137:O200" ca="1" si="33">(C137+N137+$F$3)/(1-$F$2-E137-$F$4)</f>
        <v>7.0422535211271242</v>
      </c>
      <c r="P137" s="90">
        <f t="shared" ref="P137:P200" ca="1" si="34">(O137-N137-C137-O137*E137-$F$3-$F$4*O137)/O137</f>
        <v>0.14999999999999994</v>
      </c>
      <c r="Q137" s="94">
        <f t="shared" ref="Q137:Q200" ca="1" si="35">P137*O137</f>
        <v>1.0563380281690682</v>
      </c>
      <c r="R137" s="10">
        <v>5</v>
      </c>
      <c r="S137" s="3">
        <f t="shared" ref="S137:S200" si="36">(C137+R137+$F$3)/(1-$F$2-E137-$B$4-$F$4)</f>
        <v>7.4850299401197598</v>
      </c>
      <c r="T137" s="90">
        <f t="shared" ref="T137:T200" si="37">(S137-C137-R137-$B$4*S137-E137*S137-$F$3-$F$4*S137)/S137</f>
        <v>0.14999999999999991</v>
      </c>
      <c r="U137" s="94">
        <f t="shared" ref="U137:U200" si="38">T137*S137</f>
        <v>1.1227544910179632</v>
      </c>
    </row>
    <row r="138" spans="1:21" x14ac:dyDescent="0.3">
      <c r="A138" s="101"/>
      <c r="B138" s="102"/>
      <c r="C138" s="99"/>
      <c r="D138" s="99"/>
      <c r="E138" s="103">
        <v>8.2000000000000003E-2</v>
      </c>
      <c r="F138" s="11">
        <f ca="1">IFERROR(
  INDEX(
    ML_FRETE!$B$2:$I$30,
    MATCH(D138, ML_FRETE!$J$2:$J$30, 1),
    MATCH(G138, {0,19,49,79,100,120,150,200}, 1)
  ),
0
)</f>
        <v>5.65</v>
      </c>
      <c r="G138" s="3">
        <f t="shared" ca="1" si="26"/>
        <v>9.4481605351170579</v>
      </c>
      <c r="H138" s="9">
        <f t="shared" ca="1" si="27"/>
        <v>0.15000000000000002</v>
      </c>
      <c r="I138" s="85">
        <f t="shared" ca="1" si="28"/>
        <v>1.4172240802675589</v>
      </c>
      <c r="J138" s="11">
        <f ca="1">IFERROR(
  INDEX(
    ML_FRETE!$B$2:$I$30,
    MATCH(D138, ML_FRETE!$J$2:$J$30, 1),
    MATCH(K138, {0,19,49,79,100,120,150,200}, 1)
  ),
5.65
)</f>
        <v>5.65</v>
      </c>
      <c r="K138" s="3">
        <f t="shared" ca="1" si="29"/>
        <v>8.7191358024691361</v>
      </c>
      <c r="L138" s="9">
        <f t="shared" ca="1" si="30"/>
        <v>0.14999999999999997</v>
      </c>
      <c r="M138" s="85">
        <f t="shared" ca="1" si="31"/>
        <v>1.30787037037037</v>
      </c>
      <c r="N138" s="11">
        <f t="shared" ca="1" si="32"/>
        <v>5.4084507042256318</v>
      </c>
      <c r="O138" s="3">
        <f t="shared" ca="1" si="33"/>
        <v>7.0422535211271242</v>
      </c>
      <c r="P138" s="90">
        <f t="shared" ca="1" si="34"/>
        <v>0.14999999999999994</v>
      </c>
      <c r="Q138" s="94">
        <f t="shared" ca="1" si="35"/>
        <v>1.0563380281690682</v>
      </c>
      <c r="R138" s="10">
        <v>5</v>
      </c>
      <c r="S138" s="3">
        <f t="shared" si="36"/>
        <v>7.4850299401197598</v>
      </c>
      <c r="T138" s="90">
        <f t="shared" si="37"/>
        <v>0.14999999999999991</v>
      </c>
      <c r="U138" s="94">
        <f t="shared" si="38"/>
        <v>1.1227544910179632</v>
      </c>
    </row>
    <row r="139" spans="1:21" x14ac:dyDescent="0.3">
      <c r="A139" s="101"/>
      <c r="B139" s="102"/>
      <c r="C139" s="99"/>
      <c r="D139" s="99"/>
      <c r="E139" s="103">
        <v>8.2000000000000003E-2</v>
      </c>
      <c r="F139" s="11">
        <f ca="1">IFERROR(
  INDEX(
    ML_FRETE!$B$2:$I$30,
    MATCH(D139, ML_FRETE!$J$2:$J$30, 1),
    MATCH(G139, {0,19,49,79,100,120,150,200}, 1)
  ),
0
)</f>
        <v>5.65</v>
      </c>
      <c r="G139" s="3">
        <f t="shared" ca="1" si="26"/>
        <v>9.4481605351170579</v>
      </c>
      <c r="H139" s="9">
        <f t="shared" ca="1" si="27"/>
        <v>0.15000000000000002</v>
      </c>
      <c r="I139" s="85">
        <f t="shared" ca="1" si="28"/>
        <v>1.4172240802675589</v>
      </c>
      <c r="J139" s="11">
        <f ca="1">IFERROR(
  INDEX(
    ML_FRETE!$B$2:$I$30,
    MATCH(D139, ML_FRETE!$J$2:$J$30, 1),
    MATCH(K139, {0,19,49,79,100,120,150,200}, 1)
  ),
5.65
)</f>
        <v>5.65</v>
      </c>
      <c r="K139" s="3">
        <f t="shared" ca="1" si="29"/>
        <v>8.7191358024691361</v>
      </c>
      <c r="L139" s="9">
        <f t="shared" ca="1" si="30"/>
        <v>0.14999999999999997</v>
      </c>
      <c r="M139" s="85">
        <f t="shared" ca="1" si="31"/>
        <v>1.30787037037037</v>
      </c>
      <c r="N139" s="11">
        <f t="shared" ca="1" si="32"/>
        <v>5.4084507042256318</v>
      </c>
      <c r="O139" s="3">
        <f t="shared" ca="1" si="33"/>
        <v>7.0422535211271242</v>
      </c>
      <c r="P139" s="90">
        <f t="shared" ca="1" si="34"/>
        <v>0.14999999999999994</v>
      </c>
      <c r="Q139" s="94">
        <f t="shared" ca="1" si="35"/>
        <v>1.0563380281690682</v>
      </c>
      <c r="R139" s="10">
        <v>5</v>
      </c>
      <c r="S139" s="3">
        <f t="shared" si="36"/>
        <v>7.4850299401197598</v>
      </c>
      <c r="T139" s="90">
        <f t="shared" si="37"/>
        <v>0.14999999999999991</v>
      </c>
      <c r="U139" s="94">
        <f t="shared" si="38"/>
        <v>1.1227544910179632</v>
      </c>
    </row>
    <row r="140" spans="1:21" x14ac:dyDescent="0.3">
      <c r="A140" s="101"/>
      <c r="B140" s="102"/>
      <c r="C140" s="99"/>
      <c r="D140" s="99"/>
      <c r="E140" s="103">
        <v>8.2000000000000003E-2</v>
      </c>
      <c r="F140" s="11">
        <f ca="1">IFERROR(
  INDEX(
    ML_FRETE!$B$2:$I$30,
    MATCH(D140, ML_FRETE!$J$2:$J$30, 1),
    MATCH(G140, {0,19,49,79,100,120,150,200}, 1)
  ),
0
)</f>
        <v>5.65</v>
      </c>
      <c r="G140" s="3">
        <f t="shared" ca="1" si="26"/>
        <v>9.4481605351170579</v>
      </c>
      <c r="H140" s="9">
        <f t="shared" ca="1" si="27"/>
        <v>0.15000000000000002</v>
      </c>
      <c r="I140" s="85">
        <f t="shared" ca="1" si="28"/>
        <v>1.4172240802675589</v>
      </c>
      <c r="J140" s="11">
        <f ca="1">IFERROR(
  INDEX(
    ML_FRETE!$B$2:$I$30,
    MATCH(D140, ML_FRETE!$J$2:$J$30, 1),
    MATCH(K140, {0,19,49,79,100,120,150,200}, 1)
  ),
5.65
)</f>
        <v>5.65</v>
      </c>
      <c r="K140" s="3">
        <f t="shared" ca="1" si="29"/>
        <v>8.7191358024691361</v>
      </c>
      <c r="L140" s="9">
        <f t="shared" ca="1" si="30"/>
        <v>0.14999999999999997</v>
      </c>
      <c r="M140" s="85">
        <f t="shared" ca="1" si="31"/>
        <v>1.30787037037037</v>
      </c>
      <c r="N140" s="11">
        <f t="shared" ca="1" si="32"/>
        <v>5.4084507042256318</v>
      </c>
      <c r="O140" s="3">
        <f t="shared" ca="1" si="33"/>
        <v>7.0422535211271242</v>
      </c>
      <c r="P140" s="90">
        <f t="shared" ca="1" si="34"/>
        <v>0.14999999999999994</v>
      </c>
      <c r="Q140" s="94">
        <f t="shared" ca="1" si="35"/>
        <v>1.0563380281690682</v>
      </c>
      <c r="R140" s="10">
        <v>5</v>
      </c>
      <c r="S140" s="3">
        <f t="shared" si="36"/>
        <v>7.4850299401197598</v>
      </c>
      <c r="T140" s="90">
        <f t="shared" si="37"/>
        <v>0.14999999999999991</v>
      </c>
      <c r="U140" s="94">
        <f t="shared" si="38"/>
        <v>1.1227544910179632</v>
      </c>
    </row>
    <row r="141" spans="1:21" x14ac:dyDescent="0.3">
      <c r="A141" s="101"/>
      <c r="B141" s="102"/>
      <c r="C141" s="99"/>
      <c r="D141" s="99"/>
      <c r="E141" s="103">
        <v>8.2000000000000003E-2</v>
      </c>
      <c r="F141" s="11">
        <f ca="1">IFERROR(
  INDEX(
    ML_FRETE!$B$2:$I$30,
    MATCH(D141, ML_FRETE!$J$2:$J$30, 1),
    MATCH(G141, {0,19,49,79,100,120,150,200}, 1)
  ),
0
)</f>
        <v>5.65</v>
      </c>
      <c r="G141" s="3">
        <f t="shared" ca="1" si="26"/>
        <v>9.4481605351170579</v>
      </c>
      <c r="H141" s="9">
        <f t="shared" ca="1" si="27"/>
        <v>0.15000000000000002</v>
      </c>
      <c r="I141" s="85">
        <f t="shared" ca="1" si="28"/>
        <v>1.4172240802675589</v>
      </c>
      <c r="J141" s="11">
        <f ca="1">IFERROR(
  INDEX(
    ML_FRETE!$B$2:$I$30,
    MATCH(D141, ML_FRETE!$J$2:$J$30, 1),
    MATCH(K141, {0,19,49,79,100,120,150,200}, 1)
  ),
5.65
)</f>
        <v>5.65</v>
      </c>
      <c r="K141" s="3">
        <f t="shared" ca="1" si="29"/>
        <v>8.7191358024691361</v>
      </c>
      <c r="L141" s="9">
        <f t="shared" ca="1" si="30"/>
        <v>0.14999999999999997</v>
      </c>
      <c r="M141" s="85">
        <f t="shared" ca="1" si="31"/>
        <v>1.30787037037037</v>
      </c>
      <c r="N141" s="11">
        <f t="shared" ca="1" si="32"/>
        <v>5.4084507042256318</v>
      </c>
      <c r="O141" s="3">
        <f t="shared" ca="1" si="33"/>
        <v>7.0422535211271242</v>
      </c>
      <c r="P141" s="90">
        <f t="shared" ca="1" si="34"/>
        <v>0.14999999999999994</v>
      </c>
      <c r="Q141" s="94">
        <f t="shared" ca="1" si="35"/>
        <v>1.0563380281690682</v>
      </c>
      <c r="R141" s="10">
        <v>5</v>
      </c>
      <c r="S141" s="3">
        <f t="shared" si="36"/>
        <v>7.4850299401197598</v>
      </c>
      <c r="T141" s="90">
        <f t="shared" si="37"/>
        <v>0.14999999999999991</v>
      </c>
      <c r="U141" s="94">
        <f t="shared" si="38"/>
        <v>1.1227544910179632</v>
      </c>
    </row>
    <row r="142" spans="1:21" x14ac:dyDescent="0.3">
      <c r="A142" s="101"/>
      <c r="B142" s="102"/>
      <c r="C142" s="99"/>
      <c r="D142" s="99"/>
      <c r="E142" s="103">
        <v>8.2000000000000003E-2</v>
      </c>
      <c r="F142" s="11">
        <f ca="1">IFERROR(
  INDEX(
    ML_FRETE!$B$2:$I$30,
    MATCH(D142, ML_FRETE!$J$2:$J$30, 1),
    MATCH(G142, {0,19,49,79,100,120,150,200}, 1)
  ),
0
)</f>
        <v>5.65</v>
      </c>
      <c r="G142" s="3">
        <f t="shared" ca="1" si="26"/>
        <v>9.4481605351170579</v>
      </c>
      <c r="H142" s="9">
        <f t="shared" ca="1" si="27"/>
        <v>0.15000000000000002</v>
      </c>
      <c r="I142" s="85">
        <f t="shared" ca="1" si="28"/>
        <v>1.4172240802675589</v>
      </c>
      <c r="J142" s="11">
        <f ca="1">IFERROR(
  INDEX(
    ML_FRETE!$B$2:$I$30,
    MATCH(D142, ML_FRETE!$J$2:$J$30, 1),
    MATCH(K142, {0,19,49,79,100,120,150,200}, 1)
  ),
5.65
)</f>
        <v>5.65</v>
      </c>
      <c r="K142" s="3">
        <f t="shared" ca="1" si="29"/>
        <v>8.7191358024691361</v>
      </c>
      <c r="L142" s="9">
        <f t="shared" ca="1" si="30"/>
        <v>0.14999999999999997</v>
      </c>
      <c r="M142" s="85">
        <f t="shared" ca="1" si="31"/>
        <v>1.30787037037037</v>
      </c>
      <c r="N142" s="11">
        <f t="shared" ca="1" si="32"/>
        <v>5.4084507042256318</v>
      </c>
      <c r="O142" s="3">
        <f t="shared" ca="1" si="33"/>
        <v>7.0422535211271242</v>
      </c>
      <c r="P142" s="90">
        <f t="shared" ca="1" si="34"/>
        <v>0.14999999999999994</v>
      </c>
      <c r="Q142" s="94">
        <f t="shared" ca="1" si="35"/>
        <v>1.0563380281690682</v>
      </c>
      <c r="R142" s="10">
        <v>5</v>
      </c>
      <c r="S142" s="3">
        <f t="shared" si="36"/>
        <v>7.4850299401197598</v>
      </c>
      <c r="T142" s="90">
        <f t="shared" si="37"/>
        <v>0.14999999999999991</v>
      </c>
      <c r="U142" s="94">
        <f t="shared" si="38"/>
        <v>1.1227544910179632</v>
      </c>
    </row>
    <row r="143" spans="1:21" x14ac:dyDescent="0.3">
      <c r="A143" s="101"/>
      <c r="B143" s="102"/>
      <c r="C143" s="99"/>
      <c r="D143" s="99"/>
      <c r="E143" s="103">
        <v>8.2000000000000003E-2</v>
      </c>
      <c r="F143" s="11">
        <f ca="1">IFERROR(
  INDEX(
    ML_FRETE!$B$2:$I$30,
    MATCH(D143, ML_FRETE!$J$2:$J$30, 1),
    MATCH(G143, {0,19,49,79,100,120,150,200}, 1)
  ),
0
)</f>
        <v>5.65</v>
      </c>
      <c r="G143" s="3">
        <f t="shared" ca="1" si="26"/>
        <v>9.4481605351170579</v>
      </c>
      <c r="H143" s="9">
        <f t="shared" ca="1" si="27"/>
        <v>0.15000000000000002</v>
      </c>
      <c r="I143" s="85">
        <f t="shared" ca="1" si="28"/>
        <v>1.4172240802675589</v>
      </c>
      <c r="J143" s="11">
        <f ca="1">IFERROR(
  INDEX(
    ML_FRETE!$B$2:$I$30,
    MATCH(D143, ML_FRETE!$J$2:$J$30, 1),
    MATCH(K143, {0,19,49,79,100,120,150,200}, 1)
  ),
5.65
)</f>
        <v>5.65</v>
      </c>
      <c r="K143" s="3">
        <f t="shared" ca="1" si="29"/>
        <v>8.7191358024691361</v>
      </c>
      <c r="L143" s="9">
        <f t="shared" ca="1" si="30"/>
        <v>0.14999999999999997</v>
      </c>
      <c r="M143" s="85">
        <f t="shared" ca="1" si="31"/>
        <v>1.30787037037037</v>
      </c>
      <c r="N143" s="11">
        <f t="shared" ca="1" si="32"/>
        <v>5.4084507042256318</v>
      </c>
      <c r="O143" s="3">
        <f t="shared" ca="1" si="33"/>
        <v>7.0422535211271242</v>
      </c>
      <c r="P143" s="90">
        <f t="shared" ca="1" si="34"/>
        <v>0.14999999999999994</v>
      </c>
      <c r="Q143" s="94">
        <f t="shared" ca="1" si="35"/>
        <v>1.0563380281690682</v>
      </c>
      <c r="R143" s="10">
        <v>5</v>
      </c>
      <c r="S143" s="3">
        <f t="shared" si="36"/>
        <v>7.4850299401197598</v>
      </c>
      <c r="T143" s="90">
        <f t="shared" si="37"/>
        <v>0.14999999999999991</v>
      </c>
      <c r="U143" s="94">
        <f t="shared" si="38"/>
        <v>1.1227544910179632</v>
      </c>
    </row>
    <row r="144" spans="1:21" x14ac:dyDescent="0.3">
      <c r="A144" s="101"/>
      <c r="B144" s="102"/>
      <c r="C144" s="99"/>
      <c r="D144" s="99"/>
      <c r="E144" s="103">
        <v>8.2000000000000003E-2</v>
      </c>
      <c r="F144" s="11">
        <f ca="1">IFERROR(
  INDEX(
    ML_FRETE!$B$2:$I$30,
    MATCH(D144, ML_FRETE!$J$2:$J$30, 1),
    MATCH(G144, {0,19,49,79,100,120,150,200}, 1)
  ),
0
)</f>
        <v>5.65</v>
      </c>
      <c r="G144" s="3">
        <f t="shared" ca="1" si="26"/>
        <v>9.4481605351170579</v>
      </c>
      <c r="H144" s="9">
        <f t="shared" ca="1" si="27"/>
        <v>0.15000000000000002</v>
      </c>
      <c r="I144" s="85">
        <f t="shared" ca="1" si="28"/>
        <v>1.4172240802675589</v>
      </c>
      <c r="J144" s="11">
        <f ca="1">IFERROR(
  INDEX(
    ML_FRETE!$B$2:$I$30,
    MATCH(D144, ML_FRETE!$J$2:$J$30, 1),
    MATCH(K144, {0,19,49,79,100,120,150,200}, 1)
  ),
5.65
)</f>
        <v>5.65</v>
      </c>
      <c r="K144" s="3">
        <f t="shared" ca="1" si="29"/>
        <v>8.7191358024691361</v>
      </c>
      <c r="L144" s="9">
        <f t="shared" ca="1" si="30"/>
        <v>0.14999999999999997</v>
      </c>
      <c r="M144" s="85">
        <f t="shared" ca="1" si="31"/>
        <v>1.30787037037037</v>
      </c>
      <c r="N144" s="11">
        <f t="shared" ca="1" si="32"/>
        <v>5.4084507042256318</v>
      </c>
      <c r="O144" s="3">
        <f t="shared" ca="1" si="33"/>
        <v>7.0422535211271242</v>
      </c>
      <c r="P144" s="90">
        <f t="shared" ca="1" si="34"/>
        <v>0.14999999999999994</v>
      </c>
      <c r="Q144" s="94">
        <f t="shared" ca="1" si="35"/>
        <v>1.0563380281690682</v>
      </c>
      <c r="R144" s="10">
        <v>5</v>
      </c>
      <c r="S144" s="3">
        <f t="shared" si="36"/>
        <v>7.4850299401197598</v>
      </c>
      <c r="T144" s="90">
        <f t="shared" si="37"/>
        <v>0.14999999999999991</v>
      </c>
      <c r="U144" s="94">
        <f t="shared" si="38"/>
        <v>1.1227544910179632</v>
      </c>
    </row>
    <row r="145" spans="1:21" x14ac:dyDescent="0.3">
      <c r="A145" s="101"/>
      <c r="B145" s="102"/>
      <c r="C145" s="99"/>
      <c r="D145" s="99"/>
      <c r="E145" s="103">
        <v>8.2000000000000003E-2</v>
      </c>
      <c r="F145" s="11">
        <f ca="1">IFERROR(
  INDEX(
    ML_FRETE!$B$2:$I$30,
    MATCH(D145, ML_FRETE!$J$2:$J$30, 1),
    MATCH(G145, {0,19,49,79,100,120,150,200}, 1)
  ),
0
)</f>
        <v>5.65</v>
      </c>
      <c r="G145" s="3">
        <f t="shared" ca="1" si="26"/>
        <v>9.4481605351170579</v>
      </c>
      <c r="H145" s="9">
        <f t="shared" ca="1" si="27"/>
        <v>0.15000000000000002</v>
      </c>
      <c r="I145" s="85">
        <f t="shared" ca="1" si="28"/>
        <v>1.4172240802675589</v>
      </c>
      <c r="J145" s="11">
        <f ca="1">IFERROR(
  INDEX(
    ML_FRETE!$B$2:$I$30,
    MATCH(D145, ML_FRETE!$J$2:$J$30, 1),
    MATCH(K145, {0,19,49,79,100,120,150,200}, 1)
  ),
5.65
)</f>
        <v>5.65</v>
      </c>
      <c r="K145" s="3">
        <f t="shared" ca="1" si="29"/>
        <v>8.7191358024691361</v>
      </c>
      <c r="L145" s="9">
        <f t="shared" ca="1" si="30"/>
        <v>0.14999999999999997</v>
      </c>
      <c r="M145" s="85">
        <f t="shared" ca="1" si="31"/>
        <v>1.30787037037037</v>
      </c>
      <c r="N145" s="11">
        <f t="shared" ca="1" si="32"/>
        <v>5.4084507042256318</v>
      </c>
      <c r="O145" s="3">
        <f t="shared" ca="1" si="33"/>
        <v>7.0422535211271242</v>
      </c>
      <c r="P145" s="90">
        <f t="shared" ca="1" si="34"/>
        <v>0.14999999999999994</v>
      </c>
      <c r="Q145" s="94">
        <f t="shared" ca="1" si="35"/>
        <v>1.0563380281690682</v>
      </c>
      <c r="R145" s="10">
        <v>5</v>
      </c>
      <c r="S145" s="3">
        <f t="shared" si="36"/>
        <v>7.4850299401197598</v>
      </c>
      <c r="T145" s="90">
        <f t="shared" si="37"/>
        <v>0.14999999999999991</v>
      </c>
      <c r="U145" s="94">
        <f t="shared" si="38"/>
        <v>1.1227544910179632</v>
      </c>
    </row>
    <row r="146" spans="1:21" x14ac:dyDescent="0.3">
      <c r="A146" s="101"/>
      <c r="B146" s="102"/>
      <c r="C146" s="99"/>
      <c r="D146" s="99"/>
      <c r="E146" s="103">
        <v>8.2000000000000003E-2</v>
      </c>
      <c r="F146" s="11">
        <f ca="1">IFERROR(
  INDEX(
    ML_FRETE!$B$2:$I$30,
    MATCH(D146, ML_FRETE!$J$2:$J$30, 1),
    MATCH(G146, {0,19,49,79,100,120,150,200}, 1)
  ),
0
)</f>
        <v>5.65</v>
      </c>
      <c r="G146" s="3">
        <f t="shared" ca="1" si="26"/>
        <v>9.4481605351170579</v>
      </c>
      <c r="H146" s="9">
        <f t="shared" ca="1" si="27"/>
        <v>0.15000000000000002</v>
      </c>
      <c r="I146" s="85">
        <f t="shared" ca="1" si="28"/>
        <v>1.4172240802675589</v>
      </c>
      <c r="J146" s="11">
        <f ca="1">IFERROR(
  INDEX(
    ML_FRETE!$B$2:$I$30,
    MATCH(D146, ML_FRETE!$J$2:$J$30, 1),
    MATCH(K146, {0,19,49,79,100,120,150,200}, 1)
  ),
5.65
)</f>
        <v>5.65</v>
      </c>
      <c r="K146" s="3">
        <f t="shared" ca="1" si="29"/>
        <v>8.7191358024691361</v>
      </c>
      <c r="L146" s="9">
        <f t="shared" ca="1" si="30"/>
        <v>0.14999999999999997</v>
      </c>
      <c r="M146" s="85">
        <f t="shared" ca="1" si="31"/>
        <v>1.30787037037037</v>
      </c>
      <c r="N146" s="11">
        <f t="shared" ca="1" si="32"/>
        <v>5.4084507042256318</v>
      </c>
      <c r="O146" s="3">
        <f t="shared" ca="1" si="33"/>
        <v>7.0422535211271242</v>
      </c>
      <c r="P146" s="90">
        <f t="shared" ca="1" si="34"/>
        <v>0.14999999999999994</v>
      </c>
      <c r="Q146" s="94">
        <f t="shared" ca="1" si="35"/>
        <v>1.0563380281690682</v>
      </c>
      <c r="R146" s="10">
        <v>5</v>
      </c>
      <c r="S146" s="3">
        <f t="shared" si="36"/>
        <v>7.4850299401197598</v>
      </c>
      <c r="T146" s="90">
        <f t="shared" si="37"/>
        <v>0.14999999999999991</v>
      </c>
      <c r="U146" s="94">
        <f t="shared" si="38"/>
        <v>1.1227544910179632</v>
      </c>
    </row>
    <row r="147" spans="1:21" x14ac:dyDescent="0.3">
      <c r="A147" s="101"/>
      <c r="B147" s="102"/>
      <c r="C147" s="99"/>
      <c r="D147" s="99"/>
      <c r="E147" s="103">
        <v>8.2000000000000003E-2</v>
      </c>
      <c r="F147" s="11">
        <f ca="1">IFERROR(
  INDEX(
    ML_FRETE!$B$2:$I$30,
    MATCH(D147, ML_FRETE!$J$2:$J$30, 1),
    MATCH(G147, {0,19,49,79,100,120,150,200}, 1)
  ),
0
)</f>
        <v>5.65</v>
      </c>
      <c r="G147" s="3">
        <f t="shared" ca="1" si="26"/>
        <v>9.4481605351170579</v>
      </c>
      <c r="H147" s="9">
        <f t="shared" ca="1" si="27"/>
        <v>0.15000000000000002</v>
      </c>
      <c r="I147" s="85">
        <f t="shared" ca="1" si="28"/>
        <v>1.4172240802675589</v>
      </c>
      <c r="J147" s="11">
        <f ca="1">IFERROR(
  INDEX(
    ML_FRETE!$B$2:$I$30,
    MATCH(D147, ML_FRETE!$J$2:$J$30, 1),
    MATCH(K147, {0,19,49,79,100,120,150,200}, 1)
  ),
5.65
)</f>
        <v>5.65</v>
      </c>
      <c r="K147" s="3">
        <f t="shared" ca="1" si="29"/>
        <v>8.7191358024691361</v>
      </c>
      <c r="L147" s="9">
        <f t="shared" ca="1" si="30"/>
        <v>0.14999999999999997</v>
      </c>
      <c r="M147" s="85">
        <f t="shared" ca="1" si="31"/>
        <v>1.30787037037037</v>
      </c>
      <c r="N147" s="11">
        <f t="shared" ca="1" si="32"/>
        <v>5.4084507042256318</v>
      </c>
      <c r="O147" s="3">
        <f t="shared" ca="1" si="33"/>
        <v>7.0422535211271242</v>
      </c>
      <c r="P147" s="90">
        <f t="shared" ca="1" si="34"/>
        <v>0.14999999999999994</v>
      </c>
      <c r="Q147" s="94">
        <f t="shared" ca="1" si="35"/>
        <v>1.0563380281690682</v>
      </c>
      <c r="R147" s="10">
        <v>5</v>
      </c>
      <c r="S147" s="3">
        <f t="shared" si="36"/>
        <v>7.4850299401197598</v>
      </c>
      <c r="T147" s="90">
        <f t="shared" si="37"/>
        <v>0.14999999999999991</v>
      </c>
      <c r="U147" s="94">
        <f t="shared" si="38"/>
        <v>1.1227544910179632</v>
      </c>
    </row>
    <row r="148" spans="1:21" x14ac:dyDescent="0.3">
      <c r="A148" s="101"/>
      <c r="B148" s="102"/>
      <c r="C148" s="99"/>
      <c r="D148" s="99"/>
      <c r="E148" s="103">
        <v>8.2000000000000003E-2</v>
      </c>
      <c r="F148" s="11">
        <f ca="1">IFERROR(
  INDEX(
    ML_FRETE!$B$2:$I$30,
    MATCH(D148, ML_FRETE!$J$2:$J$30, 1),
    MATCH(G148, {0,19,49,79,100,120,150,200}, 1)
  ),
0
)</f>
        <v>5.65</v>
      </c>
      <c r="G148" s="3">
        <f t="shared" ca="1" si="26"/>
        <v>9.4481605351170579</v>
      </c>
      <c r="H148" s="9">
        <f t="shared" ca="1" si="27"/>
        <v>0.15000000000000002</v>
      </c>
      <c r="I148" s="85">
        <f t="shared" ca="1" si="28"/>
        <v>1.4172240802675589</v>
      </c>
      <c r="J148" s="11">
        <f ca="1">IFERROR(
  INDEX(
    ML_FRETE!$B$2:$I$30,
    MATCH(D148, ML_FRETE!$J$2:$J$30, 1),
    MATCH(K148, {0,19,49,79,100,120,150,200}, 1)
  ),
5.65
)</f>
        <v>5.65</v>
      </c>
      <c r="K148" s="3">
        <f t="shared" ca="1" si="29"/>
        <v>8.7191358024691361</v>
      </c>
      <c r="L148" s="9">
        <f t="shared" ca="1" si="30"/>
        <v>0.14999999999999997</v>
      </c>
      <c r="M148" s="85">
        <f t="shared" ca="1" si="31"/>
        <v>1.30787037037037</v>
      </c>
      <c r="N148" s="11">
        <f t="shared" ca="1" si="32"/>
        <v>5.4084507042256318</v>
      </c>
      <c r="O148" s="3">
        <f t="shared" ca="1" si="33"/>
        <v>7.0422535211271242</v>
      </c>
      <c r="P148" s="90">
        <f t="shared" ca="1" si="34"/>
        <v>0.14999999999999994</v>
      </c>
      <c r="Q148" s="94">
        <f t="shared" ca="1" si="35"/>
        <v>1.0563380281690682</v>
      </c>
      <c r="R148" s="10">
        <v>5</v>
      </c>
      <c r="S148" s="3">
        <f t="shared" si="36"/>
        <v>7.4850299401197598</v>
      </c>
      <c r="T148" s="90">
        <f t="shared" si="37"/>
        <v>0.14999999999999991</v>
      </c>
      <c r="U148" s="94">
        <f t="shared" si="38"/>
        <v>1.1227544910179632</v>
      </c>
    </row>
    <row r="149" spans="1:21" x14ac:dyDescent="0.3">
      <c r="A149" s="101"/>
      <c r="B149" s="102"/>
      <c r="C149" s="99"/>
      <c r="D149" s="99"/>
      <c r="E149" s="103">
        <v>8.2000000000000003E-2</v>
      </c>
      <c r="F149" s="11">
        <f ca="1">IFERROR(
  INDEX(
    ML_FRETE!$B$2:$I$30,
    MATCH(D149, ML_FRETE!$J$2:$J$30, 1),
    MATCH(G149, {0,19,49,79,100,120,150,200}, 1)
  ),
0
)</f>
        <v>5.65</v>
      </c>
      <c r="G149" s="3">
        <f t="shared" ca="1" si="26"/>
        <v>9.4481605351170579</v>
      </c>
      <c r="H149" s="9">
        <f t="shared" ca="1" si="27"/>
        <v>0.15000000000000002</v>
      </c>
      <c r="I149" s="85">
        <f t="shared" ca="1" si="28"/>
        <v>1.4172240802675589</v>
      </c>
      <c r="J149" s="11">
        <f ca="1">IFERROR(
  INDEX(
    ML_FRETE!$B$2:$I$30,
    MATCH(D149, ML_FRETE!$J$2:$J$30, 1),
    MATCH(K149, {0,19,49,79,100,120,150,200}, 1)
  ),
5.65
)</f>
        <v>5.65</v>
      </c>
      <c r="K149" s="3">
        <f t="shared" ca="1" si="29"/>
        <v>8.7191358024691361</v>
      </c>
      <c r="L149" s="9">
        <f t="shared" ca="1" si="30"/>
        <v>0.14999999999999997</v>
      </c>
      <c r="M149" s="85">
        <f t="shared" ca="1" si="31"/>
        <v>1.30787037037037</v>
      </c>
      <c r="N149" s="11">
        <f t="shared" ca="1" si="32"/>
        <v>5.4084507042256318</v>
      </c>
      <c r="O149" s="3">
        <f t="shared" ca="1" si="33"/>
        <v>7.0422535211271242</v>
      </c>
      <c r="P149" s="90">
        <f t="shared" ca="1" si="34"/>
        <v>0.14999999999999994</v>
      </c>
      <c r="Q149" s="94">
        <f t="shared" ca="1" si="35"/>
        <v>1.0563380281690682</v>
      </c>
      <c r="R149" s="10">
        <v>5</v>
      </c>
      <c r="S149" s="3">
        <f t="shared" si="36"/>
        <v>7.4850299401197598</v>
      </c>
      <c r="T149" s="90">
        <f t="shared" si="37"/>
        <v>0.14999999999999991</v>
      </c>
      <c r="U149" s="94">
        <f t="shared" si="38"/>
        <v>1.1227544910179632</v>
      </c>
    </row>
    <row r="150" spans="1:21" x14ac:dyDescent="0.3">
      <c r="A150" s="101"/>
      <c r="B150" s="102"/>
      <c r="C150" s="99"/>
      <c r="D150" s="99"/>
      <c r="E150" s="103">
        <v>8.2000000000000003E-2</v>
      </c>
      <c r="F150" s="11">
        <f ca="1">IFERROR(
  INDEX(
    ML_FRETE!$B$2:$I$30,
    MATCH(D150, ML_FRETE!$J$2:$J$30, 1),
    MATCH(G150, {0,19,49,79,100,120,150,200}, 1)
  ),
0
)</f>
        <v>5.65</v>
      </c>
      <c r="G150" s="3">
        <f t="shared" ca="1" si="26"/>
        <v>9.4481605351170579</v>
      </c>
      <c r="H150" s="9">
        <f t="shared" ca="1" si="27"/>
        <v>0.15000000000000002</v>
      </c>
      <c r="I150" s="85">
        <f t="shared" ca="1" si="28"/>
        <v>1.4172240802675589</v>
      </c>
      <c r="J150" s="11">
        <f ca="1">IFERROR(
  INDEX(
    ML_FRETE!$B$2:$I$30,
    MATCH(D150, ML_FRETE!$J$2:$J$30, 1),
    MATCH(K150, {0,19,49,79,100,120,150,200}, 1)
  ),
5.65
)</f>
        <v>5.65</v>
      </c>
      <c r="K150" s="3">
        <f t="shared" ca="1" si="29"/>
        <v>8.7191358024691361</v>
      </c>
      <c r="L150" s="9">
        <f t="shared" ca="1" si="30"/>
        <v>0.14999999999999997</v>
      </c>
      <c r="M150" s="85">
        <f t="shared" ca="1" si="31"/>
        <v>1.30787037037037</v>
      </c>
      <c r="N150" s="11">
        <f t="shared" ca="1" si="32"/>
        <v>5.4084507042256318</v>
      </c>
      <c r="O150" s="3">
        <f t="shared" ca="1" si="33"/>
        <v>7.0422535211271242</v>
      </c>
      <c r="P150" s="90">
        <f t="shared" ca="1" si="34"/>
        <v>0.14999999999999994</v>
      </c>
      <c r="Q150" s="94">
        <f t="shared" ca="1" si="35"/>
        <v>1.0563380281690682</v>
      </c>
      <c r="R150" s="10">
        <v>5</v>
      </c>
      <c r="S150" s="3">
        <f t="shared" si="36"/>
        <v>7.4850299401197598</v>
      </c>
      <c r="T150" s="90">
        <f t="shared" si="37"/>
        <v>0.14999999999999991</v>
      </c>
      <c r="U150" s="94">
        <f t="shared" si="38"/>
        <v>1.1227544910179632</v>
      </c>
    </row>
    <row r="151" spans="1:21" x14ac:dyDescent="0.3">
      <c r="A151" s="101"/>
      <c r="B151" s="102"/>
      <c r="C151" s="99"/>
      <c r="D151" s="99"/>
      <c r="E151" s="103">
        <v>8.2000000000000003E-2</v>
      </c>
      <c r="F151" s="11">
        <f ca="1">IFERROR(
  INDEX(
    ML_FRETE!$B$2:$I$30,
    MATCH(D151, ML_FRETE!$J$2:$J$30, 1),
    MATCH(G151, {0,19,49,79,100,120,150,200}, 1)
  ),
0
)</f>
        <v>5.65</v>
      </c>
      <c r="G151" s="3">
        <f t="shared" ca="1" si="26"/>
        <v>9.4481605351170579</v>
      </c>
      <c r="H151" s="9">
        <f t="shared" ca="1" si="27"/>
        <v>0.15000000000000002</v>
      </c>
      <c r="I151" s="85">
        <f t="shared" ca="1" si="28"/>
        <v>1.4172240802675589</v>
      </c>
      <c r="J151" s="11">
        <f ca="1">IFERROR(
  INDEX(
    ML_FRETE!$B$2:$I$30,
    MATCH(D151, ML_FRETE!$J$2:$J$30, 1),
    MATCH(K151, {0,19,49,79,100,120,150,200}, 1)
  ),
5.65
)</f>
        <v>5.65</v>
      </c>
      <c r="K151" s="3">
        <f t="shared" ca="1" si="29"/>
        <v>8.7191358024691361</v>
      </c>
      <c r="L151" s="9">
        <f t="shared" ca="1" si="30"/>
        <v>0.14999999999999997</v>
      </c>
      <c r="M151" s="85">
        <f t="shared" ca="1" si="31"/>
        <v>1.30787037037037</v>
      </c>
      <c r="N151" s="11">
        <f t="shared" ca="1" si="32"/>
        <v>5.4084507042256318</v>
      </c>
      <c r="O151" s="3">
        <f t="shared" ca="1" si="33"/>
        <v>7.0422535211271242</v>
      </c>
      <c r="P151" s="90">
        <f t="shared" ca="1" si="34"/>
        <v>0.14999999999999994</v>
      </c>
      <c r="Q151" s="94">
        <f t="shared" ca="1" si="35"/>
        <v>1.0563380281690682</v>
      </c>
      <c r="R151" s="10">
        <v>5</v>
      </c>
      <c r="S151" s="3">
        <f t="shared" si="36"/>
        <v>7.4850299401197598</v>
      </c>
      <c r="T151" s="90">
        <f t="shared" si="37"/>
        <v>0.14999999999999991</v>
      </c>
      <c r="U151" s="94">
        <f t="shared" si="38"/>
        <v>1.1227544910179632</v>
      </c>
    </row>
    <row r="152" spans="1:21" x14ac:dyDescent="0.3">
      <c r="A152" s="101"/>
      <c r="B152" s="102"/>
      <c r="C152" s="99"/>
      <c r="D152" s="99"/>
      <c r="E152" s="103">
        <v>8.2000000000000003E-2</v>
      </c>
      <c r="F152" s="11">
        <f ca="1">IFERROR(
  INDEX(
    ML_FRETE!$B$2:$I$30,
    MATCH(D152, ML_FRETE!$J$2:$J$30, 1),
    MATCH(G152, {0,19,49,79,100,120,150,200}, 1)
  ),
0
)</f>
        <v>5.65</v>
      </c>
      <c r="G152" s="3">
        <f t="shared" ca="1" si="26"/>
        <v>9.4481605351170579</v>
      </c>
      <c r="H152" s="9">
        <f t="shared" ca="1" si="27"/>
        <v>0.15000000000000002</v>
      </c>
      <c r="I152" s="85">
        <f t="shared" ca="1" si="28"/>
        <v>1.4172240802675589</v>
      </c>
      <c r="J152" s="11">
        <f ca="1">IFERROR(
  INDEX(
    ML_FRETE!$B$2:$I$30,
    MATCH(D152, ML_FRETE!$J$2:$J$30, 1),
    MATCH(K152, {0,19,49,79,100,120,150,200}, 1)
  ),
5.65
)</f>
        <v>5.65</v>
      </c>
      <c r="K152" s="3">
        <f t="shared" ca="1" si="29"/>
        <v>8.7191358024691361</v>
      </c>
      <c r="L152" s="9">
        <f t="shared" ca="1" si="30"/>
        <v>0.14999999999999997</v>
      </c>
      <c r="M152" s="85">
        <f t="shared" ca="1" si="31"/>
        <v>1.30787037037037</v>
      </c>
      <c r="N152" s="11">
        <f t="shared" ca="1" si="32"/>
        <v>5.4084507042256318</v>
      </c>
      <c r="O152" s="3">
        <f t="shared" ca="1" si="33"/>
        <v>7.0422535211271242</v>
      </c>
      <c r="P152" s="90">
        <f t="shared" ca="1" si="34"/>
        <v>0.14999999999999994</v>
      </c>
      <c r="Q152" s="94">
        <f t="shared" ca="1" si="35"/>
        <v>1.0563380281690682</v>
      </c>
      <c r="R152" s="10">
        <v>5</v>
      </c>
      <c r="S152" s="3">
        <f t="shared" si="36"/>
        <v>7.4850299401197598</v>
      </c>
      <c r="T152" s="90">
        <f t="shared" si="37"/>
        <v>0.14999999999999991</v>
      </c>
      <c r="U152" s="94">
        <f t="shared" si="38"/>
        <v>1.1227544910179632</v>
      </c>
    </row>
    <row r="153" spans="1:21" x14ac:dyDescent="0.3">
      <c r="A153" s="101"/>
      <c r="B153" s="102"/>
      <c r="C153" s="99"/>
      <c r="D153" s="99"/>
      <c r="E153" s="103">
        <v>8.2000000000000003E-2</v>
      </c>
      <c r="F153" s="11">
        <f ca="1">IFERROR(
  INDEX(
    ML_FRETE!$B$2:$I$30,
    MATCH(D153, ML_FRETE!$J$2:$J$30, 1),
    MATCH(G153, {0,19,49,79,100,120,150,200}, 1)
  ),
0
)</f>
        <v>5.65</v>
      </c>
      <c r="G153" s="3">
        <f t="shared" ca="1" si="26"/>
        <v>9.4481605351170579</v>
      </c>
      <c r="H153" s="9">
        <f t="shared" ca="1" si="27"/>
        <v>0.15000000000000002</v>
      </c>
      <c r="I153" s="85">
        <f t="shared" ca="1" si="28"/>
        <v>1.4172240802675589</v>
      </c>
      <c r="J153" s="11">
        <f ca="1">IFERROR(
  INDEX(
    ML_FRETE!$B$2:$I$30,
    MATCH(D153, ML_FRETE!$J$2:$J$30, 1),
    MATCH(K153, {0,19,49,79,100,120,150,200}, 1)
  ),
5.65
)</f>
        <v>5.65</v>
      </c>
      <c r="K153" s="3">
        <f t="shared" ca="1" si="29"/>
        <v>8.7191358024691361</v>
      </c>
      <c r="L153" s="9">
        <f t="shared" ca="1" si="30"/>
        <v>0.14999999999999997</v>
      </c>
      <c r="M153" s="85">
        <f t="shared" ca="1" si="31"/>
        <v>1.30787037037037</v>
      </c>
      <c r="N153" s="11">
        <f t="shared" ca="1" si="32"/>
        <v>5.4084507042256318</v>
      </c>
      <c r="O153" s="3">
        <f t="shared" ca="1" si="33"/>
        <v>7.0422535211271242</v>
      </c>
      <c r="P153" s="90">
        <f t="shared" ca="1" si="34"/>
        <v>0.14999999999999994</v>
      </c>
      <c r="Q153" s="94">
        <f t="shared" ca="1" si="35"/>
        <v>1.0563380281690682</v>
      </c>
      <c r="R153" s="10">
        <v>5</v>
      </c>
      <c r="S153" s="3">
        <f t="shared" si="36"/>
        <v>7.4850299401197598</v>
      </c>
      <c r="T153" s="90">
        <f t="shared" si="37"/>
        <v>0.14999999999999991</v>
      </c>
      <c r="U153" s="94">
        <f t="shared" si="38"/>
        <v>1.1227544910179632</v>
      </c>
    </row>
    <row r="154" spans="1:21" x14ac:dyDescent="0.3">
      <c r="A154" s="101"/>
      <c r="B154" s="102"/>
      <c r="C154" s="99"/>
      <c r="D154" s="99"/>
      <c r="E154" s="103">
        <v>8.2000000000000003E-2</v>
      </c>
      <c r="F154" s="11">
        <f ca="1">IFERROR(
  INDEX(
    ML_FRETE!$B$2:$I$30,
    MATCH(D154, ML_FRETE!$J$2:$J$30, 1),
    MATCH(G154, {0,19,49,79,100,120,150,200}, 1)
  ),
0
)</f>
        <v>5.65</v>
      </c>
      <c r="G154" s="3">
        <f t="shared" ca="1" si="26"/>
        <v>9.4481605351170579</v>
      </c>
      <c r="H154" s="9">
        <f t="shared" ca="1" si="27"/>
        <v>0.15000000000000002</v>
      </c>
      <c r="I154" s="85">
        <f t="shared" ca="1" si="28"/>
        <v>1.4172240802675589</v>
      </c>
      <c r="J154" s="11">
        <f ca="1">IFERROR(
  INDEX(
    ML_FRETE!$B$2:$I$30,
    MATCH(D154, ML_FRETE!$J$2:$J$30, 1),
    MATCH(K154, {0,19,49,79,100,120,150,200}, 1)
  ),
5.65
)</f>
        <v>5.65</v>
      </c>
      <c r="K154" s="3">
        <f t="shared" ca="1" si="29"/>
        <v>8.7191358024691361</v>
      </c>
      <c r="L154" s="9">
        <f t="shared" ca="1" si="30"/>
        <v>0.14999999999999997</v>
      </c>
      <c r="M154" s="85">
        <f t="shared" ca="1" si="31"/>
        <v>1.30787037037037</v>
      </c>
      <c r="N154" s="11">
        <f t="shared" ca="1" si="32"/>
        <v>5.4084507042256318</v>
      </c>
      <c r="O154" s="3">
        <f t="shared" ca="1" si="33"/>
        <v>7.0422535211271242</v>
      </c>
      <c r="P154" s="90">
        <f t="shared" ca="1" si="34"/>
        <v>0.14999999999999994</v>
      </c>
      <c r="Q154" s="94">
        <f t="shared" ca="1" si="35"/>
        <v>1.0563380281690682</v>
      </c>
      <c r="R154" s="10">
        <v>5</v>
      </c>
      <c r="S154" s="3">
        <f t="shared" si="36"/>
        <v>7.4850299401197598</v>
      </c>
      <c r="T154" s="90">
        <f t="shared" si="37"/>
        <v>0.14999999999999991</v>
      </c>
      <c r="U154" s="94">
        <f t="shared" si="38"/>
        <v>1.1227544910179632</v>
      </c>
    </row>
    <row r="155" spans="1:21" x14ac:dyDescent="0.3">
      <c r="A155" s="101"/>
      <c r="B155" s="102"/>
      <c r="C155" s="99"/>
      <c r="D155" s="99"/>
      <c r="E155" s="103">
        <v>8.2000000000000003E-2</v>
      </c>
      <c r="F155" s="11">
        <f ca="1">IFERROR(
  INDEX(
    ML_FRETE!$B$2:$I$30,
    MATCH(D155, ML_FRETE!$J$2:$J$30, 1),
    MATCH(G155, {0,19,49,79,100,120,150,200}, 1)
  ),
0
)</f>
        <v>5.65</v>
      </c>
      <c r="G155" s="3">
        <f t="shared" ca="1" si="26"/>
        <v>9.4481605351170579</v>
      </c>
      <c r="H155" s="9">
        <f t="shared" ca="1" si="27"/>
        <v>0.15000000000000002</v>
      </c>
      <c r="I155" s="85">
        <f t="shared" ca="1" si="28"/>
        <v>1.4172240802675589</v>
      </c>
      <c r="J155" s="11">
        <f ca="1">IFERROR(
  INDEX(
    ML_FRETE!$B$2:$I$30,
    MATCH(D155, ML_FRETE!$J$2:$J$30, 1),
    MATCH(K155, {0,19,49,79,100,120,150,200}, 1)
  ),
5.65
)</f>
        <v>5.65</v>
      </c>
      <c r="K155" s="3">
        <f t="shared" ca="1" si="29"/>
        <v>8.7191358024691361</v>
      </c>
      <c r="L155" s="9">
        <f t="shared" ca="1" si="30"/>
        <v>0.14999999999999997</v>
      </c>
      <c r="M155" s="85">
        <f t="shared" ca="1" si="31"/>
        <v>1.30787037037037</v>
      </c>
      <c r="N155" s="11">
        <f t="shared" ca="1" si="32"/>
        <v>5.4084507042256318</v>
      </c>
      <c r="O155" s="3">
        <f t="shared" ca="1" si="33"/>
        <v>7.0422535211271242</v>
      </c>
      <c r="P155" s="90">
        <f t="shared" ca="1" si="34"/>
        <v>0.14999999999999994</v>
      </c>
      <c r="Q155" s="94">
        <f t="shared" ca="1" si="35"/>
        <v>1.0563380281690682</v>
      </c>
      <c r="R155" s="10">
        <v>5</v>
      </c>
      <c r="S155" s="3">
        <f t="shared" si="36"/>
        <v>7.4850299401197598</v>
      </c>
      <c r="T155" s="90">
        <f t="shared" si="37"/>
        <v>0.14999999999999991</v>
      </c>
      <c r="U155" s="94">
        <f t="shared" si="38"/>
        <v>1.1227544910179632</v>
      </c>
    </row>
    <row r="156" spans="1:21" x14ac:dyDescent="0.3">
      <c r="A156" s="101"/>
      <c r="B156" s="102"/>
      <c r="C156" s="99"/>
      <c r="D156" s="99"/>
      <c r="E156" s="103">
        <v>8.2000000000000003E-2</v>
      </c>
      <c r="F156" s="11">
        <f ca="1">IFERROR(
  INDEX(
    ML_FRETE!$B$2:$I$30,
    MATCH(D156, ML_FRETE!$J$2:$J$30, 1),
    MATCH(G156, {0,19,49,79,100,120,150,200}, 1)
  ),
0
)</f>
        <v>5.65</v>
      </c>
      <c r="G156" s="3">
        <f t="shared" ca="1" si="26"/>
        <v>9.4481605351170579</v>
      </c>
      <c r="H156" s="9">
        <f t="shared" ca="1" si="27"/>
        <v>0.15000000000000002</v>
      </c>
      <c r="I156" s="85">
        <f t="shared" ca="1" si="28"/>
        <v>1.4172240802675589</v>
      </c>
      <c r="J156" s="11">
        <f ca="1">IFERROR(
  INDEX(
    ML_FRETE!$B$2:$I$30,
    MATCH(D156, ML_FRETE!$J$2:$J$30, 1),
    MATCH(K156, {0,19,49,79,100,120,150,200}, 1)
  ),
5.65
)</f>
        <v>5.65</v>
      </c>
      <c r="K156" s="3">
        <f t="shared" ca="1" si="29"/>
        <v>8.7191358024691361</v>
      </c>
      <c r="L156" s="9">
        <f t="shared" ca="1" si="30"/>
        <v>0.14999999999999997</v>
      </c>
      <c r="M156" s="85">
        <f t="shared" ca="1" si="31"/>
        <v>1.30787037037037</v>
      </c>
      <c r="N156" s="11">
        <f t="shared" ca="1" si="32"/>
        <v>5.4084507042256318</v>
      </c>
      <c r="O156" s="3">
        <f t="shared" ca="1" si="33"/>
        <v>7.0422535211271242</v>
      </c>
      <c r="P156" s="90">
        <f t="shared" ca="1" si="34"/>
        <v>0.14999999999999994</v>
      </c>
      <c r="Q156" s="94">
        <f t="shared" ca="1" si="35"/>
        <v>1.0563380281690682</v>
      </c>
      <c r="R156" s="10">
        <v>5</v>
      </c>
      <c r="S156" s="3">
        <f t="shared" si="36"/>
        <v>7.4850299401197598</v>
      </c>
      <c r="T156" s="90">
        <f t="shared" si="37"/>
        <v>0.14999999999999991</v>
      </c>
      <c r="U156" s="94">
        <f t="shared" si="38"/>
        <v>1.1227544910179632</v>
      </c>
    </row>
    <row r="157" spans="1:21" x14ac:dyDescent="0.3">
      <c r="A157" s="101"/>
      <c r="B157" s="102"/>
      <c r="C157" s="99"/>
      <c r="D157" s="99"/>
      <c r="E157" s="103">
        <v>8.2000000000000003E-2</v>
      </c>
      <c r="F157" s="11">
        <f ca="1">IFERROR(
  INDEX(
    ML_FRETE!$B$2:$I$30,
    MATCH(D157, ML_FRETE!$J$2:$J$30, 1),
    MATCH(G157, {0,19,49,79,100,120,150,200}, 1)
  ),
0
)</f>
        <v>5.65</v>
      </c>
      <c r="G157" s="3">
        <f t="shared" ca="1" si="26"/>
        <v>9.4481605351170579</v>
      </c>
      <c r="H157" s="9">
        <f t="shared" ca="1" si="27"/>
        <v>0.15000000000000002</v>
      </c>
      <c r="I157" s="85">
        <f t="shared" ca="1" si="28"/>
        <v>1.4172240802675589</v>
      </c>
      <c r="J157" s="11">
        <f ca="1">IFERROR(
  INDEX(
    ML_FRETE!$B$2:$I$30,
    MATCH(D157, ML_FRETE!$J$2:$J$30, 1),
    MATCH(K157, {0,19,49,79,100,120,150,200}, 1)
  ),
5.65
)</f>
        <v>5.65</v>
      </c>
      <c r="K157" s="3">
        <f t="shared" ca="1" si="29"/>
        <v>8.7191358024691361</v>
      </c>
      <c r="L157" s="9">
        <f t="shared" ca="1" si="30"/>
        <v>0.14999999999999997</v>
      </c>
      <c r="M157" s="85">
        <f t="shared" ca="1" si="31"/>
        <v>1.30787037037037</v>
      </c>
      <c r="N157" s="11">
        <f t="shared" ca="1" si="32"/>
        <v>5.4084507042256318</v>
      </c>
      <c r="O157" s="3">
        <f t="shared" ca="1" si="33"/>
        <v>7.0422535211271242</v>
      </c>
      <c r="P157" s="90">
        <f t="shared" ca="1" si="34"/>
        <v>0.14999999999999994</v>
      </c>
      <c r="Q157" s="94">
        <f t="shared" ca="1" si="35"/>
        <v>1.0563380281690682</v>
      </c>
      <c r="R157" s="10">
        <v>5</v>
      </c>
      <c r="S157" s="3">
        <f t="shared" si="36"/>
        <v>7.4850299401197598</v>
      </c>
      <c r="T157" s="90">
        <f t="shared" si="37"/>
        <v>0.14999999999999991</v>
      </c>
      <c r="U157" s="94">
        <f t="shared" si="38"/>
        <v>1.1227544910179632</v>
      </c>
    </row>
    <row r="158" spans="1:21" x14ac:dyDescent="0.3">
      <c r="A158" s="101"/>
      <c r="B158" s="102"/>
      <c r="C158" s="99"/>
      <c r="D158" s="99"/>
      <c r="E158" s="103">
        <v>8.2000000000000003E-2</v>
      </c>
      <c r="F158" s="11">
        <f ca="1">IFERROR(
  INDEX(
    ML_FRETE!$B$2:$I$30,
    MATCH(D158, ML_FRETE!$J$2:$J$30, 1),
    MATCH(G158, {0,19,49,79,100,120,150,200}, 1)
  ),
0
)</f>
        <v>5.65</v>
      </c>
      <c r="G158" s="3">
        <f t="shared" ca="1" si="26"/>
        <v>9.4481605351170579</v>
      </c>
      <c r="H158" s="9">
        <f t="shared" ca="1" si="27"/>
        <v>0.15000000000000002</v>
      </c>
      <c r="I158" s="85">
        <f t="shared" ca="1" si="28"/>
        <v>1.4172240802675589</v>
      </c>
      <c r="J158" s="11">
        <f ca="1">IFERROR(
  INDEX(
    ML_FRETE!$B$2:$I$30,
    MATCH(D158, ML_FRETE!$J$2:$J$30, 1),
    MATCH(K158, {0,19,49,79,100,120,150,200}, 1)
  ),
5.65
)</f>
        <v>5.65</v>
      </c>
      <c r="K158" s="3">
        <f t="shared" ca="1" si="29"/>
        <v>8.7191358024691361</v>
      </c>
      <c r="L158" s="9">
        <f t="shared" ca="1" si="30"/>
        <v>0.14999999999999997</v>
      </c>
      <c r="M158" s="85">
        <f t="shared" ca="1" si="31"/>
        <v>1.30787037037037</v>
      </c>
      <c r="N158" s="11">
        <f t="shared" ca="1" si="32"/>
        <v>5.4084507042256318</v>
      </c>
      <c r="O158" s="3">
        <f t="shared" ca="1" si="33"/>
        <v>7.0422535211271242</v>
      </c>
      <c r="P158" s="90">
        <f t="shared" ca="1" si="34"/>
        <v>0.14999999999999994</v>
      </c>
      <c r="Q158" s="94">
        <f t="shared" ca="1" si="35"/>
        <v>1.0563380281690682</v>
      </c>
      <c r="R158" s="10">
        <v>5</v>
      </c>
      <c r="S158" s="3">
        <f t="shared" si="36"/>
        <v>7.4850299401197598</v>
      </c>
      <c r="T158" s="90">
        <f t="shared" si="37"/>
        <v>0.14999999999999991</v>
      </c>
      <c r="U158" s="94">
        <f t="shared" si="38"/>
        <v>1.1227544910179632</v>
      </c>
    </row>
    <row r="159" spans="1:21" x14ac:dyDescent="0.3">
      <c r="A159" s="101"/>
      <c r="B159" s="102"/>
      <c r="C159" s="99"/>
      <c r="D159" s="99"/>
      <c r="E159" s="103">
        <v>8.2000000000000003E-2</v>
      </c>
      <c r="F159" s="11">
        <f ca="1">IFERROR(
  INDEX(
    ML_FRETE!$B$2:$I$30,
    MATCH(D159, ML_FRETE!$J$2:$J$30, 1),
    MATCH(G159, {0,19,49,79,100,120,150,200}, 1)
  ),
0
)</f>
        <v>5.65</v>
      </c>
      <c r="G159" s="3">
        <f t="shared" ca="1" si="26"/>
        <v>9.4481605351170579</v>
      </c>
      <c r="H159" s="9">
        <f t="shared" ca="1" si="27"/>
        <v>0.15000000000000002</v>
      </c>
      <c r="I159" s="85">
        <f t="shared" ca="1" si="28"/>
        <v>1.4172240802675589</v>
      </c>
      <c r="J159" s="11">
        <f ca="1">IFERROR(
  INDEX(
    ML_FRETE!$B$2:$I$30,
    MATCH(D159, ML_FRETE!$J$2:$J$30, 1),
    MATCH(K159, {0,19,49,79,100,120,150,200}, 1)
  ),
5.65
)</f>
        <v>5.65</v>
      </c>
      <c r="K159" s="3">
        <f t="shared" ca="1" si="29"/>
        <v>8.7191358024691361</v>
      </c>
      <c r="L159" s="9">
        <f t="shared" ca="1" si="30"/>
        <v>0.14999999999999997</v>
      </c>
      <c r="M159" s="85">
        <f t="shared" ca="1" si="31"/>
        <v>1.30787037037037</v>
      </c>
      <c r="N159" s="11">
        <f t="shared" ca="1" si="32"/>
        <v>5.4084507042256318</v>
      </c>
      <c r="O159" s="3">
        <f t="shared" ca="1" si="33"/>
        <v>7.0422535211271242</v>
      </c>
      <c r="P159" s="90">
        <f t="shared" ca="1" si="34"/>
        <v>0.14999999999999994</v>
      </c>
      <c r="Q159" s="94">
        <f t="shared" ca="1" si="35"/>
        <v>1.0563380281690682</v>
      </c>
      <c r="R159" s="10">
        <v>5</v>
      </c>
      <c r="S159" s="3">
        <f t="shared" si="36"/>
        <v>7.4850299401197598</v>
      </c>
      <c r="T159" s="90">
        <f t="shared" si="37"/>
        <v>0.14999999999999991</v>
      </c>
      <c r="U159" s="94">
        <f t="shared" si="38"/>
        <v>1.1227544910179632</v>
      </c>
    </row>
    <row r="160" spans="1:21" x14ac:dyDescent="0.3">
      <c r="A160" s="101"/>
      <c r="B160" s="102"/>
      <c r="C160" s="99"/>
      <c r="D160" s="99"/>
      <c r="E160" s="103">
        <v>8.2000000000000003E-2</v>
      </c>
      <c r="F160" s="11">
        <f ca="1">IFERROR(
  INDEX(
    ML_FRETE!$B$2:$I$30,
    MATCH(D160, ML_FRETE!$J$2:$J$30, 1),
    MATCH(G160, {0,19,49,79,100,120,150,200}, 1)
  ),
0
)</f>
        <v>5.65</v>
      </c>
      <c r="G160" s="3">
        <f t="shared" ca="1" si="26"/>
        <v>9.4481605351170579</v>
      </c>
      <c r="H160" s="9">
        <f t="shared" ca="1" si="27"/>
        <v>0.15000000000000002</v>
      </c>
      <c r="I160" s="85">
        <f t="shared" ca="1" si="28"/>
        <v>1.4172240802675589</v>
      </c>
      <c r="J160" s="11">
        <f ca="1">IFERROR(
  INDEX(
    ML_FRETE!$B$2:$I$30,
    MATCH(D160, ML_FRETE!$J$2:$J$30, 1),
    MATCH(K160, {0,19,49,79,100,120,150,200}, 1)
  ),
5.65
)</f>
        <v>5.65</v>
      </c>
      <c r="K160" s="3">
        <f t="shared" ca="1" si="29"/>
        <v>8.7191358024691361</v>
      </c>
      <c r="L160" s="9">
        <f t="shared" ca="1" si="30"/>
        <v>0.14999999999999997</v>
      </c>
      <c r="M160" s="85">
        <f t="shared" ca="1" si="31"/>
        <v>1.30787037037037</v>
      </c>
      <c r="N160" s="11">
        <f t="shared" ca="1" si="32"/>
        <v>5.4084507042256318</v>
      </c>
      <c r="O160" s="3">
        <f t="shared" ca="1" si="33"/>
        <v>7.0422535211271242</v>
      </c>
      <c r="P160" s="90">
        <f t="shared" ca="1" si="34"/>
        <v>0.14999999999999994</v>
      </c>
      <c r="Q160" s="94">
        <f t="shared" ca="1" si="35"/>
        <v>1.0563380281690682</v>
      </c>
      <c r="R160" s="10">
        <v>5</v>
      </c>
      <c r="S160" s="3">
        <f t="shared" si="36"/>
        <v>7.4850299401197598</v>
      </c>
      <c r="T160" s="90">
        <f t="shared" si="37"/>
        <v>0.14999999999999991</v>
      </c>
      <c r="U160" s="94">
        <f t="shared" si="38"/>
        <v>1.1227544910179632</v>
      </c>
    </row>
    <row r="161" spans="1:21" x14ac:dyDescent="0.3">
      <c r="A161" s="101"/>
      <c r="B161" s="102"/>
      <c r="C161" s="99"/>
      <c r="D161" s="99"/>
      <c r="E161" s="103">
        <v>8.2000000000000003E-2</v>
      </c>
      <c r="F161" s="11">
        <f ca="1">IFERROR(
  INDEX(
    ML_FRETE!$B$2:$I$30,
    MATCH(D161, ML_FRETE!$J$2:$J$30, 1),
    MATCH(G161, {0,19,49,79,100,120,150,200}, 1)
  ),
0
)</f>
        <v>5.65</v>
      </c>
      <c r="G161" s="3">
        <f t="shared" ca="1" si="26"/>
        <v>9.4481605351170579</v>
      </c>
      <c r="H161" s="9">
        <f t="shared" ca="1" si="27"/>
        <v>0.15000000000000002</v>
      </c>
      <c r="I161" s="85">
        <f t="shared" ca="1" si="28"/>
        <v>1.4172240802675589</v>
      </c>
      <c r="J161" s="11">
        <f ca="1">IFERROR(
  INDEX(
    ML_FRETE!$B$2:$I$30,
    MATCH(D161, ML_FRETE!$J$2:$J$30, 1),
    MATCH(K161, {0,19,49,79,100,120,150,200}, 1)
  ),
5.65
)</f>
        <v>5.65</v>
      </c>
      <c r="K161" s="3">
        <f t="shared" ca="1" si="29"/>
        <v>8.7191358024691361</v>
      </c>
      <c r="L161" s="9">
        <f t="shared" ca="1" si="30"/>
        <v>0.14999999999999997</v>
      </c>
      <c r="M161" s="85">
        <f t="shared" ca="1" si="31"/>
        <v>1.30787037037037</v>
      </c>
      <c r="N161" s="11">
        <f t="shared" ca="1" si="32"/>
        <v>5.4084507042256318</v>
      </c>
      <c r="O161" s="3">
        <f t="shared" ca="1" si="33"/>
        <v>7.0422535211271242</v>
      </c>
      <c r="P161" s="90">
        <f t="shared" ca="1" si="34"/>
        <v>0.14999999999999994</v>
      </c>
      <c r="Q161" s="94">
        <f t="shared" ca="1" si="35"/>
        <v>1.0563380281690682</v>
      </c>
      <c r="R161" s="10">
        <v>5</v>
      </c>
      <c r="S161" s="3">
        <f t="shared" si="36"/>
        <v>7.4850299401197598</v>
      </c>
      <c r="T161" s="90">
        <f t="shared" si="37"/>
        <v>0.14999999999999991</v>
      </c>
      <c r="U161" s="94">
        <f t="shared" si="38"/>
        <v>1.1227544910179632</v>
      </c>
    </row>
    <row r="162" spans="1:21" x14ac:dyDescent="0.3">
      <c r="A162" s="101"/>
      <c r="B162" s="102"/>
      <c r="C162" s="99"/>
      <c r="D162" s="99"/>
      <c r="E162" s="103">
        <v>8.2000000000000003E-2</v>
      </c>
      <c r="F162" s="11">
        <f ca="1">IFERROR(
  INDEX(
    ML_FRETE!$B$2:$I$30,
    MATCH(D162, ML_FRETE!$J$2:$J$30, 1),
    MATCH(G162, {0,19,49,79,100,120,150,200}, 1)
  ),
0
)</f>
        <v>5.65</v>
      </c>
      <c r="G162" s="3">
        <f t="shared" ca="1" si="26"/>
        <v>9.4481605351170579</v>
      </c>
      <c r="H162" s="9">
        <f t="shared" ca="1" si="27"/>
        <v>0.15000000000000002</v>
      </c>
      <c r="I162" s="85">
        <f t="shared" ca="1" si="28"/>
        <v>1.4172240802675589</v>
      </c>
      <c r="J162" s="11">
        <f ca="1">IFERROR(
  INDEX(
    ML_FRETE!$B$2:$I$30,
    MATCH(D162, ML_FRETE!$J$2:$J$30, 1),
    MATCH(K162, {0,19,49,79,100,120,150,200}, 1)
  ),
5.65
)</f>
        <v>5.65</v>
      </c>
      <c r="K162" s="3">
        <f t="shared" ca="1" si="29"/>
        <v>8.7191358024691361</v>
      </c>
      <c r="L162" s="9">
        <f t="shared" ca="1" si="30"/>
        <v>0.14999999999999997</v>
      </c>
      <c r="M162" s="85">
        <f t="shared" ca="1" si="31"/>
        <v>1.30787037037037</v>
      </c>
      <c r="N162" s="11">
        <f t="shared" ca="1" si="32"/>
        <v>5.4084507042256318</v>
      </c>
      <c r="O162" s="3">
        <f t="shared" ca="1" si="33"/>
        <v>7.0422535211271242</v>
      </c>
      <c r="P162" s="90">
        <f t="shared" ca="1" si="34"/>
        <v>0.14999999999999994</v>
      </c>
      <c r="Q162" s="94">
        <f t="shared" ca="1" si="35"/>
        <v>1.0563380281690682</v>
      </c>
      <c r="R162" s="10">
        <v>5</v>
      </c>
      <c r="S162" s="3">
        <f t="shared" si="36"/>
        <v>7.4850299401197598</v>
      </c>
      <c r="T162" s="90">
        <f t="shared" si="37"/>
        <v>0.14999999999999991</v>
      </c>
      <c r="U162" s="94">
        <f t="shared" si="38"/>
        <v>1.1227544910179632</v>
      </c>
    </row>
    <row r="163" spans="1:21" x14ac:dyDescent="0.3">
      <c r="A163" s="101"/>
      <c r="B163" s="102"/>
      <c r="C163" s="99"/>
      <c r="D163" s="99"/>
      <c r="E163" s="103">
        <v>8.2000000000000003E-2</v>
      </c>
      <c r="F163" s="11">
        <f ca="1">IFERROR(
  INDEX(
    ML_FRETE!$B$2:$I$30,
    MATCH(D163, ML_FRETE!$J$2:$J$30, 1),
    MATCH(G163, {0,19,49,79,100,120,150,200}, 1)
  ),
0
)</f>
        <v>5.65</v>
      </c>
      <c r="G163" s="3">
        <f t="shared" ca="1" si="26"/>
        <v>9.4481605351170579</v>
      </c>
      <c r="H163" s="9">
        <f t="shared" ca="1" si="27"/>
        <v>0.15000000000000002</v>
      </c>
      <c r="I163" s="85">
        <f t="shared" ca="1" si="28"/>
        <v>1.4172240802675589</v>
      </c>
      <c r="J163" s="11">
        <f ca="1">IFERROR(
  INDEX(
    ML_FRETE!$B$2:$I$30,
    MATCH(D163, ML_FRETE!$J$2:$J$30, 1),
    MATCH(K163, {0,19,49,79,100,120,150,200}, 1)
  ),
5.65
)</f>
        <v>5.65</v>
      </c>
      <c r="K163" s="3">
        <f t="shared" ca="1" si="29"/>
        <v>8.7191358024691361</v>
      </c>
      <c r="L163" s="9">
        <f t="shared" ca="1" si="30"/>
        <v>0.14999999999999997</v>
      </c>
      <c r="M163" s="85">
        <f t="shared" ca="1" si="31"/>
        <v>1.30787037037037</v>
      </c>
      <c r="N163" s="11">
        <f t="shared" ca="1" si="32"/>
        <v>5.4084507042256318</v>
      </c>
      <c r="O163" s="3">
        <f t="shared" ca="1" si="33"/>
        <v>7.0422535211271242</v>
      </c>
      <c r="P163" s="90">
        <f t="shared" ca="1" si="34"/>
        <v>0.14999999999999994</v>
      </c>
      <c r="Q163" s="94">
        <f t="shared" ca="1" si="35"/>
        <v>1.0563380281690682</v>
      </c>
      <c r="R163" s="10">
        <v>5</v>
      </c>
      <c r="S163" s="3">
        <f t="shared" si="36"/>
        <v>7.4850299401197598</v>
      </c>
      <c r="T163" s="90">
        <f t="shared" si="37"/>
        <v>0.14999999999999991</v>
      </c>
      <c r="U163" s="94">
        <f t="shared" si="38"/>
        <v>1.1227544910179632</v>
      </c>
    </row>
    <row r="164" spans="1:21" x14ac:dyDescent="0.3">
      <c r="A164" s="101"/>
      <c r="B164" s="102"/>
      <c r="C164" s="99"/>
      <c r="D164" s="99"/>
      <c r="E164" s="103">
        <v>8.2000000000000003E-2</v>
      </c>
      <c r="F164" s="11">
        <f ca="1">IFERROR(
  INDEX(
    ML_FRETE!$B$2:$I$30,
    MATCH(D164, ML_FRETE!$J$2:$J$30, 1),
    MATCH(G164, {0,19,49,79,100,120,150,200}, 1)
  ),
0
)</f>
        <v>5.65</v>
      </c>
      <c r="G164" s="3">
        <f t="shared" ca="1" si="26"/>
        <v>9.4481605351170579</v>
      </c>
      <c r="H164" s="9">
        <f t="shared" ca="1" si="27"/>
        <v>0.15000000000000002</v>
      </c>
      <c r="I164" s="85">
        <f t="shared" ca="1" si="28"/>
        <v>1.4172240802675589</v>
      </c>
      <c r="J164" s="11">
        <f ca="1">IFERROR(
  INDEX(
    ML_FRETE!$B$2:$I$30,
    MATCH(D164, ML_FRETE!$J$2:$J$30, 1),
    MATCH(K164, {0,19,49,79,100,120,150,200}, 1)
  ),
5.65
)</f>
        <v>5.65</v>
      </c>
      <c r="K164" s="3">
        <f t="shared" ca="1" si="29"/>
        <v>8.7191358024691361</v>
      </c>
      <c r="L164" s="9">
        <f t="shared" ca="1" si="30"/>
        <v>0.14999999999999997</v>
      </c>
      <c r="M164" s="85">
        <f t="shared" ca="1" si="31"/>
        <v>1.30787037037037</v>
      </c>
      <c r="N164" s="11">
        <f t="shared" ca="1" si="32"/>
        <v>5.4084507042256318</v>
      </c>
      <c r="O164" s="3">
        <f t="shared" ca="1" si="33"/>
        <v>7.0422535211271242</v>
      </c>
      <c r="P164" s="90">
        <f t="shared" ca="1" si="34"/>
        <v>0.14999999999999994</v>
      </c>
      <c r="Q164" s="94">
        <f t="shared" ca="1" si="35"/>
        <v>1.0563380281690682</v>
      </c>
      <c r="R164" s="10">
        <v>5</v>
      </c>
      <c r="S164" s="3">
        <f t="shared" si="36"/>
        <v>7.4850299401197598</v>
      </c>
      <c r="T164" s="90">
        <f t="shared" si="37"/>
        <v>0.14999999999999991</v>
      </c>
      <c r="U164" s="94">
        <f t="shared" si="38"/>
        <v>1.1227544910179632</v>
      </c>
    </row>
    <row r="165" spans="1:21" x14ac:dyDescent="0.3">
      <c r="A165" s="101"/>
      <c r="B165" s="102"/>
      <c r="C165" s="99"/>
      <c r="D165" s="99"/>
      <c r="E165" s="103">
        <v>8.2000000000000003E-2</v>
      </c>
      <c r="F165" s="11">
        <f ca="1">IFERROR(
  INDEX(
    ML_FRETE!$B$2:$I$30,
    MATCH(D165, ML_FRETE!$J$2:$J$30, 1),
    MATCH(G165, {0,19,49,79,100,120,150,200}, 1)
  ),
0
)</f>
        <v>5.65</v>
      </c>
      <c r="G165" s="3">
        <f t="shared" ca="1" si="26"/>
        <v>9.4481605351170579</v>
      </c>
      <c r="H165" s="9">
        <f t="shared" ca="1" si="27"/>
        <v>0.15000000000000002</v>
      </c>
      <c r="I165" s="85">
        <f t="shared" ca="1" si="28"/>
        <v>1.4172240802675589</v>
      </c>
      <c r="J165" s="11">
        <f ca="1">IFERROR(
  INDEX(
    ML_FRETE!$B$2:$I$30,
    MATCH(D165, ML_FRETE!$J$2:$J$30, 1),
    MATCH(K165, {0,19,49,79,100,120,150,200}, 1)
  ),
5.65
)</f>
        <v>5.65</v>
      </c>
      <c r="K165" s="3">
        <f t="shared" ca="1" si="29"/>
        <v>8.7191358024691361</v>
      </c>
      <c r="L165" s="9">
        <f t="shared" ca="1" si="30"/>
        <v>0.14999999999999997</v>
      </c>
      <c r="M165" s="85">
        <f t="shared" ca="1" si="31"/>
        <v>1.30787037037037</v>
      </c>
      <c r="N165" s="11">
        <f t="shared" ca="1" si="32"/>
        <v>5.4084507042256318</v>
      </c>
      <c r="O165" s="3">
        <f t="shared" ca="1" si="33"/>
        <v>7.0422535211271242</v>
      </c>
      <c r="P165" s="90">
        <f t="shared" ca="1" si="34"/>
        <v>0.14999999999999994</v>
      </c>
      <c r="Q165" s="94">
        <f t="shared" ca="1" si="35"/>
        <v>1.0563380281690682</v>
      </c>
      <c r="R165" s="10">
        <v>5</v>
      </c>
      <c r="S165" s="3">
        <f t="shared" si="36"/>
        <v>7.4850299401197598</v>
      </c>
      <c r="T165" s="90">
        <f t="shared" si="37"/>
        <v>0.14999999999999991</v>
      </c>
      <c r="U165" s="94">
        <f t="shared" si="38"/>
        <v>1.1227544910179632</v>
      </c>
    </row>
    <row r="166" spans="1:21" x14ac:dyDescent="0.3">
      <c r="A166" s="101"/>
      <c r="B166" s="102"/>
      <c r="C166" s="99"/>
      <c r="D166" s="99"/>
      <c r="E166" s="103">
        <v>8.2000000000000003E-2</v>
      </c>
      <c r="F166" s="11">
        <f ca="1">IFERROR(
  INDEX(
    ML_FRETE!$B$2:$I$30,
    MATCH(D166, ML_FRETE!$J$2:$J$30, 1),
    MATCH(G166, {0,19,49,79,100,120,150,200}, 1)
  ),
0
)</f>
        <v>5.65</v>
      </c>
      <c r="G166" s="3">
        <f t="shared" ca="1" si="26"/>
        <v>9.4481605351170579</v>
      </c>
      <c r="H166" s="9">
        <f t="shared" ca="1" si="27"/>
        <v>0.15000000000000002</v>
      </c>
      <c r="I166" s="85">
        <f t="shared" ca="1" si="28"/>
        <v>1.4172240802675589</v>
      </c>
      <c r="J166" s="11">
        <f ca="1">IFERROR(
  INDEX(
    ML_FRETE!$B$2:$I$30,
    MATCH(D166, ML_FRETE!$J$2:$J$30, 1),
    MATCH(K166, {0,19,49,79,100,120,150,200}, 1)
  ),
5.65
)</f>
        <v>5.65</v>
      </c>
      <c r="K166" s="3">
        <f t="shared" ca="1" si="29"/>
        <v>8.7191358024691361</v>
      </c>
      <c r="L166" s="9">
        <f t="shared" ca="1" si="30"/>
        <v>0.14999999999999997</v>
      </c>
      <c r="M166" s="85">
        <f t="shared" ca="1" si="31"/>
        <v>1.30787037037037</v>
      </c>
      <c r="N166" s="11">
        <f t="shared" ca="1" si="32"/>
        <v>5.4084507042256318</v>
      </c>
      <c r="O166" s="3">
        <f t="shared" ca="1" si="33"/>
        <v>7.0422535211271242</v>
      </c>
      <c r="P166" s="90">
        <f t="shared" ca="1" si="34"/>
        <v>0.14999999999999994</v>
      </c>
      <c r="Q166" s="94">
        <f t="shared" ca="1" si="35"/>
        <v>1.0563380281690682</v>
      </c>
      <c r="R166" s="10">
        <v>5</v>
      </c>
      <c r="S166" s="3">
        <f t="shared" si="36"/>
        <v>7.4850299401197598</v>
      </c>
      <c r="T166" s="90">
        <f t="shared" si="37"/>
        <v>0.14999999999999991</v>
      </c>
      <c r="U166" s="94">
        <f t="shared" si="38"/>
        <v>1.1227544910179632</v>
      </c>
    </row>
    <row r="167" spans="1:21" x14ac:dyDescent="0.3">
      <c r="A167" s="101"/>
      <c r="B167" s="102"/>
      <c r="C167" s="99"/>
      <c r="D167" s="99"/>
      <c r="E167" s="103">
        <v>8.2000000000000003E-2</v>
      </c>
      <c r="F167" s="11">
        <f ca="1">IFERROR(
  INDEX(
    ML_FRETE!$B$2:$I$30,
    MATCH(D167, ML_FRETE!$J$2:$J$30, 1),
    MATCH(G167, {0,19,49,79,100,120,150,200}, 1)
  ),
0
)</f>
        <v>5.65</v>
      </c>
      <c r="G167" s="3">
        <f t="shared" ca="1" si="26"/>
        <v>9.4481605351170579</v>
      </c>
      <c r="H167" s="9">
        <f t="shared" ca="1" si="27"/>
        <v>0.15000000000000002</v>
      </c>
      <c r="I167" s="85">
        <f t="shared" ca="1" si="28"/>
        <v>1.4172240802675589</v>
      </c>
      <c r="J167" s="11">
        <f ca="1">IFERROR(
  INDEX(
    ML_FRETE!$B$2:$I$30,
    MATCH(D167, ML_FRETE!$J$2:$J$30, 1),
    MATCH(K167, {0,19,49,79,100,120,150,200}, 1)
  ),
5.65
)</f>
        <v>5.65</v>
      </c>
      <c r="K167" s="3">
        <f t="shared" ca="1" si="29"/>
        <v>8.7191358024691361</v>
      </c>
      <c r="L167" s="9">
        <f t="shared" ca="1" si="30"/>
        <v>0.14999999999999997</v>
      </c>
      <c r="M167" s="85">
        <f t="shared" ca="1" si="31"/>
        <v>1.30787037037037</v>
      </c>
      <c r="N167" s="11">
        <f t="shared" ca="1" si="32"/>
        <v>5.4084507042256318</v>
      </c>
      <c r="O167" s="3">
        <f t="shared" ca="1" si="33"/>
        <v>7.0422535211271242</v>
      </c>
      <c r="P167" s="90">
        <f t="shared" ca="1" si="34"/>
        <v>0.14999999999999994</v>
      </c>
      <c r="Q167" s="94">
        <f t="shared" ca="1" si="35"/>
        <v>1.0563380281690682</v>
      </c>
      <c r="R167" s="10">
        <v>5</v>
      </c>
      <c r="S167" s="3">
        <f t="shared" si="36"/>
        <v>7.4850299401197598</v>
      </c>
      <c r="T167" s="90">
        <f t="shared" si="37"/>
        <v>0.14999999999999991</v>
      </c>
      <c r="U167" s="94">
        <f t="shared" si="38"/>
        <v>1.1227544910179632</v>
      </c>
    </row>
    <row r="168" spans="1:21" x14ac:dyDescent="0.3">
      <c r="A168" s="101"/>
      <c r="B168" s="102"/>
      <c r="C168" s="99"/>
      <c r="D168" s="99"/>
      <c r="E168" s="103">
        <v>8.2000000000000003E-2</v>
      </c>
      <c r="F168" s="11">
        <f ca="1">IFERROR(
  INDEX(
    ML_FRETE!$B$2:$I$30,
    MATCH(D168, ML_FRETE!$J$2:$J$30, 1),
    MATCH(G168, {0,19,49,79,100,120,150,200}, 1)
  ),
0
)</f>
        <v>5.65</v>
      </c>
      <c r="G168" s="3">
        <f t="shared" ca="1" si="26"/>
        <v>9.4481605351170579</v>
      </c>
      <c r="H168" s="9">
        <f t="shared" ca="1" si="27"/>
        <v>0.15000000000000002</v>
      </c>
      <c r="I168" s="85">
        <f t="shared" ca="1" si="28"/>
        <v>1.4172240802675589</v>
      </c>
      <c r="J168" s="11">
        <f ca="1">IFERROR(
  INDEX(
    ML_FRETE!$B$2:$I$30,
    MATCH(D168, ML_FRETE!$J$2:$J$30, 1),
    MATCH(K168, {0,19,49,79,100,120,150,200}, 1)
  ),
5.65
)</f>
        <v>5.65</v>
      </c>
      <c r="K168" s="3">
        <f t="shared" ca="1" si="29"/>
        <v>8.7191358024691361</v>
      </c>
      <c r="L168" s="9">
        <f t="shared" ca="1" si="30"/>
        <v>0.14999999999999997</v>
      </c>
      <c r="M168" s="85">
        <f t="shared" ca="1" si="31"/>
        <v>1.30787037037037</v>
      </c>
      <c r="N168" s="11">
        <f t="shared" ca="1" si="32"/>
        <v>5.4084507042256318</v>
      </c>
      <c r="O168" s="3">
        <f t="shared" ca="1" si="33"/>
        <v>7.0422535211271242</v>
      </c>
      <c r="P168" s="90">
        <f t="shared" ca="1" si="34"/>
        <v>0.14999999999999994</v>
      </c>
      <c r="Q168" s="94">
        <f t="shared" ca="1" si="35"/>
        <v>1.0563380281690682</v>
      </c>
      <c r="R168" s="10">
        <v>5</v>
      </c>
      <c r="S168" s="3">
        <f t="shared" si="36"/>
        <v>7.4850299401197598</v>
      </c>
      <c r="T168" s="90">
        <f t="shared" si="37"/>
        <v>0.14999999999999991</v>
      </c>
      <c r="U168" s="94">
        <f t="shared" si="38"/>
        <v>1.1227544910179632</v>
      </c>
    </row>
    <row r="169" spans="1:21" x14ac:dyDescent="0.3">
      <c r="A169" s="101"/>
      <c r="B169" s="102"/>
      <c r="C169" s="99"/>
      <c r="D169" s="99"/>
      <c r="E169" s="103">
        <v>8.2000000000000003E-2</v>
      </c>
      <c r="F169" s="11">
        <f ca="1">IFERROR(
  INDEX(
    ML_FRETE!$B$2:$I$30,
    MATCH(D169, ML_FRETE!$J$2:$J$30, 1),
    MATCH(G169, {0,19,49,79,100,120,150,200}, 1)
  ),
0
)</f>
        <v>5.65</v>
      </c>
      <c r="G169" s="3">
        <f t="shared" ca="1" si="26"/>
        <v>9.4481605351170579</v>
      </c>
      <c r="H169" s="9">
        <f t="shared" ca="1" si="27"/>
        <v>0.15000000000000002</v>
      </c>
      <c r="I169" s="85">
        <f t="shared" ca="1" si="28"/>
        <v>1.4172240802675589</v>
      </c>
      <c r="J169" s="11">
        <f ca="1">IFERROR(
  INDEX(
    ML_FRETE!$B$2:$I$30,
    MATCH(D169, ML_FRETE!$J$2:$J$30, 1),
    MATCH(K169, {0,19,49,79,100,120,150,200}, 1)
  ),
5.65
)</f>
        <v>5.65</v>
      </c>
      <c r="K169" s="3">
        <f t="shared" ca="1" si="29"/>
        <v>8.7191358024691361</v>
      </c>
      <c r="L169" s="9">
        <f t="shared" ca="1" si="30"/>
        <v>0.14999999999999997</v>
      </c>
      <c r="M169" s="85">
        <f t="shared" ca="1" si="31"/>
        <v>1.30787037037037</v>
      </c>
      <c r="N169" s="11">
        <f t="shared" ca="1" si="32"/>
        <v>5.4084507042256318</v>
      </c>
      <c r="O169" s="3">
        <f t="shared" ca="1" si="33"/>
        <v>7.0422535211271242</v>
      </c>
      <c r="P169" s="90">
        <f t="shared" ca="1" si="34"/>
        <v>0.14999999999999994</v>
      </c>
      <c r="Q169" s="94">
        <f t="shared" ca="1" si="35"/>
        <v>1.0563380281690682</v>
      </c>
      <c r="R169" s="10">
        <v>5</v>
      </c>
      <c r="S169" s="3">
        <f t="shared" si="36"/>
        <v>7.4850299401197598</v>
      </c>
      <c r="T169" s="90">
        <f t="shared" si="37"/>
        <v>0.14999999999999991</v>
      </c>
      <c r="U169" s="94">
        <f t="shared" si="38"/>
        <v>1.1227544910179632</v>
      </c>
    </row>
    <row r="170" spans="1:21" x14ac:dyDescent="0.3">
      <c r="A170" s="101"/>
      <c r="B170" s="102"/>
      <c r="C170" s="99"/>
      <c r="D170" s="99"/>
      <c r="E170" s="103">
        <v>8.2000000000000003E-2</v>
      </c>
      <c r="F170" s="11">
        <f ca="1">IFERROR(
  INDEX(
    ML_FRETE!$B$2:$I$30,
    MATCH(D170, ML_FRETE!$J$2:$J$30, 1),
    MATCH(G170, {0,19,49,79,100,120,150,200}, 1)
  ),
0
)</f>
        <v>5.65</v>
      </c>
      <c r="G170" s="3">
        <f t="shared" ca="1" si="26"/>
        <v>9.4481605351170579</v>
      </c>
      <c r="H170" s="9">
        <f t="shared" ca="1" si="27"/>
        <v>0.15000000000000002</v>
      </c>
      <c r="I170" s="85">
        <f t="shared" ca="1" si="28"/>
        <v>1.4172240802675589</v>
      </c>
      <c r="J170" s="11">
        <f ca="1">IFERROR(
  INDEX(
    ML_FRETE!$B$2:$I$30,
    MATCH(D170, ML_FRETE!$J$2:$J$30, 1),
    MATCH(K170, {0,19,49,79,100,120,150,200}, 1)
  ),
5.65
)</f>
        <v>5.65</v>
      </c>
      <c r="K170" s="3">
        <f t="shared" ca="1" si="29"/>
        <v>8.7191358024691361</v>
      </c>
      <c r="L170" s="9">
        <f t="shared" ca="1" si="30"/>
        <v>0.14999999999999997</v>
      </c>
      <c r="M170" s="85">
        <f t="shared" ca="1" si="31"/>
        <v>1.30787037037037</v>
      </c>
      <c r="N170" s="11">
        <f t="shared" ca="1" si="32"/>
        <v>5.4084507042256318</v>
      </c>
      <c r="O170" s="3">
        <f t="shared" ca="1" si="33"/>
        <v>7.0422535211271242</v>
      </c>
      <c r="P170" s="90">
        <f t="shared" ca="1" si="34"/>
        <v>0.14999999999999994</v>
      </c>
      <c r="Q170" s="94">
        <f t="shared" ca="1" si="35"/>
        <v>1.0563380281690682</v>
      </c>
      <c r="R170" s="10">
        <v>5</v>
      </c>
      <c r="S170" s="3">
        <f t="shared" si="36"/>
        <v>7.4850299401197598</v>
      </c>
      <c r="T170" s="90">
        <f t="shared" si="37"/>
        <v>0.14999999999999991</v>
      </c>
      <c r="U170" s="94">
        <f t="shared" si="38"/>
        <v>1.1227544910179632</v>
      </c>
    </row>
    <row r="171" spans="1:21" x14ac:dyDescent="0.3">
      <c r="A171" s="101"/>
      <c r="B171" s="102"/>
      <c r="C171" s="99"/>
      <c r="D171" s="99"/>
      <c r="E171" s="103">
        <v>8.2000000000000003E-2</v>
      </c>
      <c r="F171" s="11">
        <f ca="1">IFERROR(
  INDEX(
    ML_FRETE!$B$2:$I$30,
    MATCH(D171, ML_FRETE!$J$2:$J$30, 1),
    MATCH(G171, {0,19,49,79,100,120,150,200}, 1)
  ),
0
)</f>
        <v>5.65</v>
      </c>
      <c r="G171" s="3">
        <f t="shared" ca="1" si="26"/>
        <v>9.4481605351170579</v>
      </c>
      <c r="H171" s="9">
        <f t="shared" ca="1" si="27"/>
        <v>0.15000000000000002</v>
      </c>
      <c r="I171" s="85">
        <f t="shared" ca="1" si="28"/>
        <v>1.4172240802675589</v>
      </c>
      <c r="J171" s="11">
        <f ca="1">IFERROR(
  INDEX(
    ML_FRETE!$B$2:$I$30,
    MATCH(D171, ML_FRETE!$J$2:$J$30, 1),
    MATCH(K171, {0,19,49,79,100,120,150,200}, 1)
  ),
5.65
)</f>
        <v>5.65</v>
      </c>
      <c r="K171" s="3">
        <f t="shared" ca="1" si="29"/>
        <v>8.7191358024691361</v>
      </c>
      <c r="L171" s="9">
        <f t="shared" ca="1" si="30"/>
        <v>0.14999999999999997</v>
      </c>
      <c r="M171" s="85">
        <f t="shared" ca="1" si="31"/>
        <v>1.30787037037037</v>
      </c>
      <c r="N171" s="11">
        <f t="shared" ca="1" si="32"/>
        <v>5.4084507042256318</v>
      </c>
      <c r="O171" s="3">
        <f t="shared" ca="1" si="33"/>
        <v>7.0422535211271242</v>
      </c>
      <c r="P171" s="90">
        <f t="shared" ca="1" si="34"/>
        <v>0.14999999999999994</v>
      </c>
      <c r="Q171" s="94">
        <f t="shared" ca="1" si="35"/>
        <v>1.0563380281690682</v>
      </c>
      <c r="R171" s="10">
        <v>5</v>
      </c>
      <c r="S171" s="3">
        <f t="shared" si="36"/>
        <v>7.4850299401197598</v>
      </c>
      <c r="T171" s="90">
        <f t="shared" si="37"/>
        <v>0.14999999999999991</v>
      </c>
      <c r="U171" s="94">
        <f t="shared" si="38"/>
        <v>1.1227544910179632</v>
      </c>
    </row>
    <row r="172" spans="1:21" x14ac:dyDescent="0.3">
      <c r="A172" s="101"/>
      <c r="B172" s="102"/>
      <c r="C172" s="99"/>
      <c r="D172" s="99"/>
      <c r="E172" s="103">
        <v>8.2000000000000003E-2</v>
      </c>
      <c r="F172" s="11">
        <f ca="1">IFERROR(
  INDEX(
    ML_FRETE!$B$2:$I$30,
    MATCH(D172, ML_FRETE!$J$2:$J$30, 1),
    MATCH(G172, {0,19,49,79,100,120,150,200}, 1)
  ),
0
)</f>
        <v>5.65</v>
      </c>
      <c r="G172" s="3">
        <f t="shared" ca="1" si="26"/>
        <v>9.4481605351170579</v>
      </c>
      <c r="H172" s="9">
        <f t="shared" ca="1" si="27"/>
        <v>0.15000000000000002</v>
      </c>
      <c r="I172" s="85">
        <f t="shared" ca="1" si="28"/>
        <v>1.4172240802675589</v>
      </c>
      <c r="J172" s="11">
        <f ca="1">IFERROR(
  INDEX(
    ML_FRETE!$B$2:$I$30,
    MATCH(D172, ML_FRETE!$J$2:$J$30, 1),
    MATCH(K172, {0,19,49,79,100,120,150,200}, 1)
  ),
5.65
)</f>
        <v>5.65</v>
      </c>
      <c r="K172" s="3">
        <f t="shared" ca="1" si="29"/>
        <v>8.7191358024691361</v>
      </c>
      <c r="L172" s="9">
        <f t="shared" ca="1" si="30"/>
        <v>0.14999999999999997</v>
      </c>
      <c r="M172" s="85">
        <f t="shared" ca="1" si="31"/>
        <v>1.30787037037037</v>
      </c>
      <c r="N172" s="11">
        <f t="shared" ca="1" si="32"/>
        <v>5.4084507042256318</v>
      </c>
      <c r="O172" s="3">
        <f t="shared" ca="1" si="33"/>
        <v>7.0422535211271242</v>
      </c>
      <c r="P172" s="90">
        <f t="shared" ca="1" si="34"/>
        <v>0.14999999999999994</v>
      </c>
      <c r="Q172" s="94">
        <f t="shared" ca="1" si="35"/>
        <v>1.0563380281690682</v>
      </c>
      <c r="R172" s="10">
        <v>5</v>
      </c>
      <c r="S172" s="3">
        <f t="shared" si="36"/>
        <v>7.4850299401197598</v>
      </c>
      <c r="T172" s="90">
        <f t="shared" si="37"/>
        <v>0.14999999999999991</v>
      </c>
      <c r="U172" s="94">
        <f t="shared" si="38"/>
        <v>1.1227544910179632</v>
      </c>
    </row>
    <row r="173" spans="1:21" x14ac:dyDescent="0.3">
      <c r="A173" s="101"/>
      <c r="B173" s="102"/>
      <c r="C173" s="99"/>
      <c r="D173" s="99"/>
      <c r="E173" s="103">
        <v>8.2000000000000003E-2</v>
      </c>
      <c r="F173" s="11">
        <f ca="1">IFERROR(
  INDEX(
    ML_FRETE!$B$2:$I$30,
    MATCH(D173, ML_FRETE!$J$2:$J$30, 1),
    MATCH(G173, {0,19,49,79,100,120,150,200}, 1)
  ),
0
)</f>
        <v>5.65</v>
      </c>
      <c r="G173" s="3">
        <f t="shared" ca="1" si="26"/>
        <v>9.4481605351170579</v>
      </c>
      <c r="H173" s="9">
        <f t="shared" ca="1" si="27"/>
        <v>0.15000000000000002</v>
      </c>
      <c r="I173" s="85">
        <f t="shared" ca="1" si="28"/>
        <v>1.4172240802675589</v>
      </c>
      <c r="J173" s="11">
        <f ca="1">IFERROR(
  INDEX(
    ML_FRETE!$B$2:$I$30,
    MATCH(D173, ML_FRETE!$J$2:$J$30, 1),
    MATCH(K173, {0,19,49,79,100,120,150,200}, 1)
  ),
5.65
)</f>
        <v>5.65</v>
      </c>
      <c r="K173" s="3">
        <f t="shared" ca="1" si="29"/>
        <v>8.7191358024691361</v>
      </c>
      <c r="L173" s="9">
        <f t="shared" ca="1" si="30"/>
        <v>0.14999999999999997</v>
      </c>
      <c r="M173" s="85">
        <f t="shared" ca="1" si="31"/>
        <v>1.30787037037037</v>
      </c>
      <c r="N173" s="11">
        <f t="shared" ca="1" si="32"/>
        <v>5.4084507042256318</v>
      </c>
      <c r="O173" s="3">
        <f t="shared" ca="1" si="33"/>
        <v>7.0422535211271242</v>
      </c>
      <c r="P173" s="90">
        <f t="shared" ca="1" si="34"/>
        <v>0.14999999999999994</v>
      </c>
      <c r="Q173" s="94">
        <f t="shared" ca="1" si="35"/>
        <v>1.0563380281690682</v>
      </c>
      <c r="R173" s="10">
        <v>5</v>
      </c>
      <c r="S173" s="3">
        <f t="shared" si="36"/>
        <v>7.4850299401197598</v>
      </c>
      <c r="T173" s="90">
        <f t="shared" si="37"/>
        <v>0.14999999999999991</v>
      </c>
      <c r="U173" s="94">
        <f t="shared" si="38"/>
        <v>1.1227544910179632</v>
      </c>
    </row>
    <row r="174" spans="1:21" x14ac:dyDescent="0.3">
      <c r="A174" s="101"/>
      <c r="B174" s="102"/>
      <c r="C174" s="99"/>
      <c r="D174" s="99"/>
      <c r="E174" s="103">
        <v>8.2000000000000003E-2</v>
      </c>
      <c r="F174" s="11">
        <f ca="1">IFERROR(
  INDEX(
    ML_FRETE!$B$2:$I$30,
    MATCH(D174, ML_FRETE!$J$2:$J$30, 1),
    MATCH(G174, {0,19,49,79,100,120,150,200}, 1)
  ),
0
)</f>
        <v>5.65</v>
      </c>
      <c r="G174" s="3">
        <f t="shared" ca="1" si="26"/>
        <v>9.4481605351170579</v>
      </c>
      <c r="H174" s="9">
        <f t="shared" ca="1" si="27"/>
        <v>0.15000000000000002</v>
      </c>
      <c r="I174" s="85">
        <f t="shared" ca="1" si="28"/>
        <v>1.4172240802675589</v>
      </c>
      <c r="J174" s="11">
        <f ca="1">IFERROR(
  INDEX(
    ML_FRETE!$B$2:$I$30,
    MATCH(D174, ML_FRETE!$J$2:$J$30, 1),
    MATCH(K174, {0,19,49,79,100,120,150,200}, 1)
  ),
5.65
)</f>
        <v>5.65</v>
      </c>
      <c r="K174" s="3">
        <f t="shared" ca="1" si="29"/>
        <v>8.7191358024691361</v>
      </c>
      <c r="L174" s="9">
        <f t="shared" ca="1" si="30"/>
        <v>0.14999999999999997</v>
      </c>
      <c r="M174" s="85">
        <f t="shared" ca="1" si="31"/>
        <v>1.30787037037037</v>
      </c>
      <c r="N174" s="11">
        <f t="shared" ca="1" si="32"/>
        <v>5.4084507042256318</v>
      </c>
      <c r="O174" s="3">
        <f t="shared" ca="1" si="33"/>
        <v>7.0422535211271242</v>
      </c>
      <c r="P174" s="90">
        <f t="shared" ca="1" si="34"/>
        <v>0.14999999999999994</v>
      </c>
      <c r="Q174" s="94">
        <f t="shared" ca="1" si="35"/>
        <v>1.0563380281690682</v>
      </c>
      <c r="R174" s="10">
        <v>5</v>
      </c>
      <c r="S174" s="3">
        <f t="shared" si="36"/>
        <v>7.4850299401197598</v>
      </c>
      <c r="T174" s="90">
        <f t="shared" si="37"/>
        <v>0.14999999999999991</v>
      </c>
      <c r="U174" s="94">
        <f t="shared" si="38"/>
        <v>1.1227544910179632</v>
      </c>
    </row>
    <row r="175" spans="1:21" x14ac:dyDescent="0.3">
      <c r="A175" s="101"/>
      <c r="B175" s="102"/>
      <c r="C175" s="99"/>
      <c r="D175" s="99"/>
      <c r="E175" s="103">
        <v>8.2000000000000003E-2</v>
      </c>
      <c r="F175" s="11">
        <f ca="1">IFERROR(
  INDEX(
    ML_FRETE!$B$2:$I$30,
    MATCH(D175, ML_FRETE!$J$2:$J$30, 1),
    MATCH(G175, {0,19,49,79,100,120,150,200}, 1)
  ),
0
)</f>
        <v>5.65</v>
      </c>
      <c r="G175" s="3">
        <f t="shared" ca="1" si="26"/>
        <v>9.4481605351170579</v>
      </c>
      <c r="H175" s="9">
        <f t="shared" ca="1" si="27"/>
        <v>0.15000000000000002</v>
      </c>
      <c r="I175" s="85">
        <f t="shared" ca="1" si="28"/>
        <v>1.4172240802675589</v>
      </c>
      <c r="J175" s="11">
        <f ca="1">IFERROR(
  INDEX(
    ML_FRETE!$B$2:$I$30,
    MATCH(D175, ML_FRETE!$J$2:$J$30, 1),
    MATCH(K175, {0,19,49,79,100,120,150,200}, 1)
  ),
5.65
)</f>
        <v>5.65</v>
      </c>
      <c r="K175" s="3">
        <f t="shared" ca="1" si="29"/>
        <v>8.7191358024691361</v>
      </c>
      <c r="L175" s="9">
        <f t="shared" ca="1" si="30"/>
        <v>0.14999999999999997</v>
      </c>
      <c r="M175" s="85">
        <f t="shared" ca="1" si="31"/>
        <v>1.30787037037037</v>
      </c>
      <c r="N175" s="11">
        <f t="shared" ca="1" si="32"/>
        <v>5.4084507042256318</v>
      </c>
      <c r="O175" s="3">
        <f t="shared" ca="1" si="33"/>
        <v>7.0422535211271242</v>
      </c>
      <c r="P175" s="90">
        <f t="shared" ca="1" si="34"/>
        <v>0.14999999999999994</v>
      </c>
      <c r="Q175" s="94">
        <f t="shared" ca="1" si="35"/>
        <v>1.0563380281690682</v>
      </c>
      <c r="R175" s="10">
        <v>5</v>
      </c>
      <c r="S175" s="3">
        <f t="shared" si="36"/>
        <v>7.4850299401197598</v>
      </c>
      <c r="T175" s="90">
        <f t="shared" si="37"/>
        <v>0.14999999999999991</v>
      </c>
      <c r="U175" s="94">
        <f t="shared" si="38"/>
        <v>1.1227544910179632</v>
      </c>
    </row>
    <row r="176" spans="1:21" x14ac:dyDescent="0.3">
      <c r="A176" s="101"/>
      <c r="B176" s="102"/>
      <c r="C176" s="99"/>
      <c r="D176" s="99"/>
      <c r="E176" s="103">
        <v>8.2000000000000003E-2</v>
      </c>
      <c r="F176" s="11">
        <f ca="1">IFERROR(
  INDEX(
    ML_FRETE!$B$2:$I$30,
    MATCH(D176, ML_FRETE!$J$2:$J$30, 1),
    MATCH(G176, {0,19,49,79,100,120,150,200}, 1)
  ),
0
)</f>
        <v>5.65</v>
      </c>
      <c r="G176" s="3">
        <f t="shared" ca="1" si="26"/>
        <v>9.4481605351170579</v>
      </c>
      <c r="H176" s="9">
        <f t="shared" ca="1" si="27"/>
        <v>0.15000000000000002</v>
      </c>
      <c r="I176" s="85">
        <f t="shared" ca="1" si="28"/>
        <v>1.4172240802675589</v>
      </c>
      <c r="J176" s="11">
        <f ca="1">IFERROR(
  INDEX(
    ML_FRETE!$B$2:$I$30,
    MATCH(D176, ML_FRETE!$J$2:$J$30, 1),
    MATCH(K176, {0,19,49,79,100,120,150,200}, 1)
  ),
5.65
)</f>
        <v>5.65</v>
      </c>
      <c r="K176" s="3">
        <f t="shared" ca="1" si="29"/>
        <v>8.7191358024691361</v>
      </c>
      <c r="L176" s="9">
        <f t="shared" ca="1" si="30"/>
        <v>0.14999999999999997</v>
      </c>
      <c r="M176" s="85">
        <f t="shared" ca="1" si="31"/>
        <v>1.30787037037037</v>
      </c>
      <c r="N176" s="11">
        <f t="shared" ca="1" si="32"/>
        <v>5.4084507042256318</v>
      </c>
      <c r="O176" s="3">
        <f t="shared" ca="1" si="33"/>
        <v>7.0422535211271242</v>
      </c>
      <c r="P176" s="90">
        <f t="shared" ca="1" si="34"/>
        <v>0.14999999999999994</v>
      </c>
      <c r="Q176" s="94">
        <f t="shared" ca="1" si="35"/>
        <v>1.0563380281690682</v>
      </c>
      <c r="R176" s="10">
        <v>5</v>
      </c>
      <c r="S176" s="3">
        <f t="shared" si="36"/>
        <v>7.4850299401197598</v>
      </c>
      <c r="T176" s="90">
        <f t="shared" si="37"/>
        <v>0.14999999999999991</v>
      </c>
      <c r="U176" s="94">
        <f t="shared" si="38"/>
        <v>1.1227544910179632</v>
      </c>
    </row>
    <row r="177" spans="1:21" x14ac:dyDescent="0.3">
      <c r="A177" s="101"/>
      <c r="B177" s="102"/>
      <c r="C177" s="99"/>
      <c r="D177" s="99"/>
      <c r="E177" s="103">
        <v>8.2000000000000003E-2</v>
      </c>
      <c r="F177" s="11">
        <f ca="1">IFERROR(
  INDEX(
    ML_FRETE!$B$2:$I$30,
    MATCH(D177, ML_FRETE!$J$2:$J$30, 1),
    MATCH(G177, {0,19,49,79,100,120,150,200}, 1)
  ),
0
)</f>
        <v>5.65</v>
      </c>
      <c r="G177" s="3">
        <f t="shared" ca="1" si="26"/>
        <v>9.4481605351170579</v>
      </c>
      <c r="H177" s="9">
        <f t="shared" ca="1" si="27"/>
        <v>0.15000000000000002</v>
      </c>
      <c r="I177" s="85">
        <f t="shared" ca="1" si="28"/>
        <v>1.4172240802675589</v>
      </c>
      <c r="J177" s="11">
        <f ca="1">IFERROR(
  INDEX(
    ML_FRETE!$B$2:$I$30,
    MATCH(D177, ML_FRETE!$J$2:$J$30, 1),
    MATCH(K177, {0,19,49,79,100,120,150,200}, 1)
  ),
5.65
)</f>
        <v>5.65</v>
      </c>
      <c r="K177" s="3">
        <f t="shared" ca="1" si="29"/>
        <v>8.7191358024691361</v>
      </c>
      <c r="L177" s="9">
        <f t="shared" ca="1" si="30"/>
        <v>0.14999999999999997</v>
      </c>
      <c r="M177" s="85">
        <f t="shared" ca="1" si="31"/>
        <v>1.30787037037037</v>
      </c>
      <c r="N177" s="11">
        <f t="shared" ca="1" si="32"/>
        <v>5.4084507042256318</v>
      </c>
      <c r="O177" s="3">
        <f t="shared" ca="1" si="33"/>
        <v>7.0422535211271242</v>
      </c>
      <c r="P177" s="90">
        <f t="shared" ca="1" si="34"/>
        <v>0.14999999999999994</v>
      </c>
      <c r="Q177" s="94">
        <f t="shared" ca="1" si="35"/>
        <v>1.0563380281690682</v>
      </c>
      <c r="R177" s="10">
        <v>5</v>
      </c>
      <c r="S177" s="3">
        <f t="shared" si="36"/>
        <v>7.4850299401197598</v>
      </c>
      <c r="T177" s="90">
        <f t="shared" si="37"/>
        <v>0.14999999999999991</v>
      </c>
      <c r="U177" s="94">
        <f t="shared" si="38"/>
        <v>1.1227544910179632</v>
      </c>
    </row>
    <row r="178" spans="1:21" x14ac:dyDescent="0.3">
      <c r="A178" s="101"/>
      <c r="B178" s="102"/>
      <c r="C178" s="99"/>
      <c r="D178" s="99"/>
      <c r="E178" s="103">
        <v>8.2000000000000003E-2</v>
      </c>
      <c r="F178" s="11">
        <f ca="1">IFERROR(
  INDEX(
    ML_FRETE!$B$2:$I$30,
    MATCH(D178, ML_FRETE!$J$2:$J$30, 1),
    MATCH(G178, {0,19,49,79,100,120,150,200}, 1)
  ),
0
)</f>
        <v>5.65</v>
      </c>
      <c r="G178" s="3">
        <f t="shared" ca="1" si="26"/>
        <v>9.4481605351170579</v>
      </c>
      <c r="H178" s="9">
        <f t="shared" ca="1" si="27"/>
        <v>0.15000000000000002</v>
      </c>
      <c r="I178" s="85">
        <f t="shared" ca="1" si="28"/>
        <v>1.4172240802675589</v>
      </c>
      <c r="J178" s="11">
        <f ca="1">IFERROR(
  INDEX(
    ML_FRETE!$B$2:$I$30,
    MATCH(D178, ML_FRETE!$J$2:$J$30, 1),
    MATCH(K178, {0,19,49,79,100,120,150,200}, 1)
  ),
5.65
)</f>
        <v>5.65</v>
      </c>
      <c r="K178" s="3">
        <f t="shared" ca="1" si="29"/>
        <v>8.7191358024691361</v>
      </c>
      <c r="L178" s="9">
        <f t="shared" ca="1" si="30"/>
        <v>0.14999999999999997</v>
      </c>
      <c r="M178" s="85">
        <f t="shared" ca="1" si="31"/>
        <v>1.30787037037037</v>
      </c>
      <c r="N178" s="11">
        <f t="shared" ca="1" si="32"/>
        <v>5.4084507042256318</v>
      </c>
      <c r="O178" s="3">
        <f t="shared" ca="1" si="33"/>
        <v>7.0422535211271242</v>
      </c>
      <c r="P178" s="90">
        <f t="shared" ca="1" si="34"/>
        <v>0.14999999999999994</v>
      </c>
      <c r="Q178" s="94">
        <f t="shared" ca="1" si="35"/>
        <v>1.0563380281690682</v>
      </c>
      <c r="R178" s="10">
        <v>5</v>
      </c>
      <c r="S178" s="3">
        <f t="shared" si="36"/>
        <v>7.4850299401197598</v>
      </c>
      <c r="T178" s="90">
        <f t="shared" si="37"/>
        <v>0.14999999999999991</v>
      </c>
      <c r="U178" s="94">
        <f t="shared" si="38"/>
        <v>1.1227544910179632</v>
      </c>
    </row>
    <row r="179" spans="1:21" x14ac:dyDescent="0.3">
      <c r="A179" s="101"/>
      <c r="B179" s="102"/>
      <c r="C179" s="99"/>
      <c r="D179" s="99"/>
      <c r="E179" s="103">
        <v>8.2000000000000003E-2</v>
      </c>
      <c r="F179" s="11">
        <f ca="1">IFERROR(
  INDEX(
    ML_FRETE!$B$2:$I$30,
    MATCH(D179, ML_FRETE!$J$2:$J$30, 1),
    MATCH(G179, {0,19,49,79,100,120,150,200}, 1)
  ),
0
)</f>
        <v>5.65</v>
      </c>
      <c r="G179" s="3">
        <f t="shared" ca="1" si="26"/>
        <v>9.4481605351170579</v>
      </c>
      <c r="H179" s="9">
        <f t="shared" ca="1" si="27"/>
        <v>0.15000000000000002</v>
      </c>
      <c r="I179" s="85">
        <f t="shared" ca="1" si="28"/>
        <v>1.4172240802675589</v>
      </c>
      <c r="J179" s="11">
        <f ca="1">IFERROR(
  INDEX(
    ML_FRETE!$B$2:$I$30,
    MATCH(D179, ML_FRETE!$J$2:$J$30, 1),
    MATCH(K179, {0,19,49,79,100,120,150,200}, 1)
  ),
5.65
)</f>
        <v>5.65</v>
      </c>
      <c r="K179" s="3">
        <f t="shared" ca="1" si="29"/>
        <v>8.7191358024691361</v>
      </c>
      <c r="L179" s="9">
        <f t="shared" ca="1" si="30"/>
        <v>0.14999999999999997</v>
      </c>
      <c r="M179" s="85">
        <f t="shared" ca="1" si="31"/>
        <v>1.30787037037037</v>
      </c>
      <c r="N179" s="11">
        <f t="shared" ca="1" si="32"/>
        <v>5.4084507042256318</v>
      </c>
      <c r="O179" s="3">
        <f t="shared" ca="1" si="33"/>
        <v>7.0422535211271242</v>
      </c>
      <c r="P179" s="90">
        <f t="shared" ca="1" si="34"/>
        <v>0.14999999999999994</v>
      </c>
      <c r="Q179" s="94">
        <f t="shared" ca="1" si="35"/>
        <v>1.0563380281690682</v>
      </c>
      <c r="R179" s="10">
        <v>5</v>
      </c>
      <c r="S179" s="3">
        <f t="shared" si="36"/>
        <v>7.4850299401197598</v>
      </c>
      <c r="T179" s="90">
        <f t="shared" si="37"/>
        <v>0.14999999999999991</v>
      </c>
      <c r="U179" s="94">
        <f t="shared" si="38"/>
        <v>1.1227544910179632</v>
      </c>
    </row>
    <row r="180" spans="1:21" x14ac:dyDescent="0.3">
      <c r="A180" s="101"/>
      <c r="B180" s="102"/>
      <c r="C180" s="99"/>
      <c r="D180" s="99"/>
      <c r="E180" s="103">
        <v>8.2000000000000003E-2</v>
      </c>
      <c r="F180" s="11">
        <f ca="1">IFERROR(
  INDEX(
    ML_FRETE!$B$2:$I$30,
    MATCH(D180, ML_FRETE!$J$2:$J$30, 1),
    MATCH(G180, {0,19,49,79,100,120,150,200}, 1)
  ),
0
)</f>
        <v>5.65</v>
      </c>
      <c r="G180" s="3">
        <f t="shared" ca="1" si="26"/>
        <v>9.4481605351170579</v>
      </c>
      <c r="H180" s="9">
        <f t="shared" ca="1" si="27"/>
        <v>0.15000000000000002</v>
      </c>
      <c r="I180" s="85">
        <f t="shared" ca="1" si="28"/>
        <v>1.4172240802675589</v>
      </c>
      <c r="J180" s="11">
        <f ca="1">IFERROR(
  INDEX(
    ML_FRETE!$B$2:$I$30,
    MATCH(D180, ML_FRETE!$J$2:$J$30, 1),
    MATCH(K180, {0,19,49,79,100,120,150,200}, 1)
  ),
5.65
)</f>
        <v>5.65</v>
      </c>
      <c r="K180" s="3">
        <f t="shared" ca="1" si="29"/>
        <v>8.7191358024691361</v>
      </c>
      <c r="L180" s="9">
        <f t="shared" ca="1" si="30"/>
        <v>0.14999999999999997</v>
      </c>
      <c r="M180" s="85">
        <f t="shared" ca="1" si="31"/>
        <v>1.30787037037037</v>
      </c>
      <c r="N180" s="11">
        <f t="shared" ca="1" si="32"/>
        <v>5.4084507042256318</v>
      </c>
      <c r="O180" s="3">
        <f t="shared" ca="1" si="33"/>
        <v>7.0422535211271242</v>
      </c>
      <c r="P180" s="90">
        <f t="shared" ca="1" si="34"/>
        <v>0.14999999999999994</v>
      </c>
      <c r="Q180" s="94">
        <f t="shared" ca="1" si="35"/>
        <v>1.0563380281690682</v>
      </c>
      <c r="R180" s="10">
        <v>5</v>
      </c>
      <c r="S180" s="3">
        <f t="shared" si="36"/>
        <v>7.4850299401197598</v>
      </c>
      <c r="T180" s="90">
        <f t="shared" si="37"/>
        <v>0.14999999999999991</v>
      </c>
      <c r="U180" s="94">
        <f t="shared" si="38"/>
        <v>1.1227544910179632</v>
      </c>
    </row>
    <row r="181" spans="1:21" x14ac:dyDescent="0.3">
      <c r="A181" s="101"/>
      <c r="B181" s="102"/>
      <c r="C181" s="99"/>
      <c r="D181" s="99"/>
      <c r="E181" s="103">
        <v>8.2000000000000003E-2</v>
      </c>
      <c r="F181" s="11">
        <f ca="1">IFERROR(
  INDEX(
    ML_FRETE!$B$2:$I$30,
    MATCH(D181, ML_FRETE!$J$2:$J$30, 1),
    MATCH(G181, {0,19,49,79,100,120,150,200}, 1)
  ),
0
)</f>
        <v>5.65</v>
      </c>
      <c r="G181" s="3">
        <f t="shared" ca="1" si="26"/>
        <v>9.4481605351170579</v>
      </c>
      <c r="H181" s="9">
        <f t="shared" ca="1" si="27"/>
        <v>0.15000000000000002</v>
      </c>
      <c r="I181" s="85">
        <f t="shared" ca="1" si="28"/>
        <v>1.4172240802675589</v>
      </c>
      <c r="J181" s="11">
        <f ca="1">IFERROR(
  INDEX(
    ML_FRETE!$B$2:$I$30,
    MATCH(D181, ML_FRETE!$J$2:$J$30, 1),
    MATCH(K181, {0,19,49,79,100,120,150,200}, 1)
  ),
5.65
)</f>
        <v>5.65</v>
      </c>
      <c r="K181" s="3">
        <f t="shared" ca="1" si="29"/>
        <v>8.7191358024691361</v>
      </c>
      <c r="L181" s="9">
        <f t="shared" ca="1" si="30"/>
        <v>0.14999999999999997</v>
      </c>
      <c r="M181" s="85">
        <f t="shared" ca="1" si="31"/>
        <v>1.30787037037037</v>
      </c>
      <c r="N181" s="11">
        <f t="shared" ca="1" si="32"/>
        <v>5.4084507042256318</v>
      </c>
      <c r="O181" s="3">
        <f t="shared" ca="1" si="33"/>
        <v>7.0422535211271242</v>
      </c>
      <c r="P181" s="90">
        <f t="shared" ca="1" si="34"/>
        <v>0.14999999999999994</v>
      </c>
      <c r="Q181" s="94">
        <f t="shared" ca="1" si="35"/>
        <v>1.0563380281690682</v>
      </c>
      <c r="R181" s="10">
        <v>5</v>
      </c>
      <c r="S181" s="3">
        <f t="shared" si="36"/>
        <v>7.4850299401197598</v>
      </c>
      <c r="T181" s="90">
        <f t="shared" si="37"/>
        <v>0.14999999999999991</v>
      </c>
      <c r="U181" s="94">
        <f t="shared" si="38"/>
        <v>1.1227544910179632</v>
      </c>
    </row>
    <row r="182" spans="1:21" x14ac:dyDescent="0.3">
      <c r="A182" s="101"/>
      <c r="B182" s="102"/>
      <c r="C182" s="99"/>
      <c r="D182" s="99"/>
      <c r="E182" s="103">
        <v>8.2000000000000003E-2</v>
      </c>
      <c r="F182" s="11">
        <f ca="1">IFERROR(
  INDEX(
    ML_FRETE!$B$2:$I$30,
    MATCH(D182, ML_FRETE!$J$2:$J$30, 1),
    MATCH(G182, {0,19,49,79,100,120,150,200}, 1)
  ),
0
)</f>
        <v>5.65</v>
      </c>
      <c r="G182" s="3">
        <f t="shared" ca="1" si="26"/>
        <v>9.4481605351170579</v>
      </c>
      <c r="H182" s="9">
        <f t="shared" ca="1" si="27"/>
        <v>0.15000000000000002</v>
      </c>
      <c r="I182" s="85">
        <f t="shared" ca="1" si="28"/>
        <v>1.4172240802675589</v>
      </c>
      <c r="J182" s="11">
        <f ca="1">IFERROR(
  INDEX(
    ML_FRETE!$B$2:$I$30,
    MATCH(D182, ML_FRETE!$J$2:$J$30, 1),
    MATCH(K182, {0,19,49,79,100,120,150,200}, 1)
  ),
5.65
)</f>
        <v>5.65</v>
      </c>
      <c r="K182" s="3">
        <f t="shared" ca="1" si="29"/>
        <v>8.7191358024691361</v>
      </c>
      <c r="L182" s="9">
        <f t="shared" ca="1" si="30"/>
        <v>0.14999999999999997</v>
      </c>
      <c r="M182" s="85">
        <f t="shared" ca="1" si="31"/>
        <v>1.30787037037037</v>
      </c>
      <c r="N182" s="11">
        <f t="shared" ca="1" si="32"/>
        <v>5.4084507042256318</v>
      </c>
      <c r="O182" s="3">
        <f t="shared" ca="1" si="33"/>
        <v>7.0422535211271242</v>
      </c>
      <c r="P182" s="90">
        <f t="shared" ca="1" si="34"/>
        <v>0.14999999999999994</v>
      </c>
      <c r="Q182" s="94">
        <f t="shared" ca="1" si="35"/>
        <v>1.0563380281690682</v>
      </c>
      <c r="R182" s="10">
        <v>5</v>
      </c>
      <c r="S182" s="3">
        <f t="shared" si="36"/>
        <v>7.4850299401197598</v>
      </c>
      <c r="T182" s="90">
        <f t="shared" si="37"/>
        <v>0.14999999999999991</v>
      </c>
      <c r="U182" s="94">
        <f t="shared" si="38"/>
        <v>1.1227544910179632</v>
      </c>
    </row>
    <row r="183" spans="1:21" x14ac:dyDescent="0.3">
      <c r="A183" s="101"/>
      <c r="B183" s="102"/>
      <c r="C183" s="99"/>
      <c r="D183" s="99"/>
      <c r="E183" s="103">
        <v>8.2000000000000003E-2</v>
      </c>
      <c r="F183" s="11">
        <f ca="1">IFERROR(
  INDEX(
    ML_FRETE!$B$2:$I$30,
    MATCH(D183, ML_FRETE!$J$2:$J$30, 1),
    MATCH(G183, {0,19,49,79,100,120,150,200}, 1)
  ),
0
)</f>
        <v>5.65</v>
      </c>
      <c r="G183" s="3">
        <f t="shared" ca="1" si="26"/>
        <v>9.4481605351170579</v>
      </c>
      <c r="H183" s="9">
        <f t="shared" ca="1" si="27"/>
        <v>0.15000000000000002</v>
      </c>
      <c r="I183" s="85">
        <f t="shared" ca="1" si="28"/>
        <v>1.4172240802675589</v>
      </c>
      <c r="J183" s="11">
        <f ca="1">IFERROR(
  INDEX(
    ML_FRETE!$B$2:$I$30,
    MATCH(D183, ML_FRETE!$J$2:$J$30, 1),
    MATCH(K183, {0,19,49,79,100,120,150,200}, 1)
  ),
5.65
)</f>
        <v>5.65</v>
      </c>
      <c r="K183" s="3">
        <f t="shared" ca="1" si="29"/>
        <v>8.7191358024691361</v>
      </c>
      <c r="L183" s="9">
        <f t="shared" ca="1" si="30"/>
        <v>0.14999999999999997</v>
      </c>
      <c r="M183" s="85">
        <f t="shared" ca="1" si="31"/>
        <v>1.30787037037037</v>
      </c>
      <c r="N183" s="11">
        <f t="shared" ca="1" si="32"/>
        <v>5.4084507042256318</v>
      </c>
      <c r="O183" s="3">
        <f t="shared" ca="1" si="33"/>
        <v>7.0422535211271242</v>
      </c>
      <c r="P183" s="90">
        <f t="shared" ca="1" si="34"/>
        <v>0.14999999999999994</v>
      </c>
      <c r="Q183" s="94">
        <f t="shared" ca="1" si="35"/>
        <v>1.0563380281690682</v>
      </c>
      <c r="R183" s="10">
        <v>5</v>
      </c>
      <c r="S183" s="3">
        <f t="shared" si="36"/>
        <v>7.4850299401197598</v>
      </c>
      <c r="T183" s="90">
        <f t="shared" si="37"/>
        <v>0.14999999999999991</v>
      </c>
      <c r="U183" s="94">
        <f t="shared" si="38"/>
        <v>1.1227544910179632</v>
      </c>
    </row>
    <row r="184" spans="1:21" x14ac:dyDescent="0.3">
      <c r="A184" s="101"/>
      <c r="B184" s="102"/>
      <c r="C184" s="99"/>
      <c r="D184" s="99"/>
      <c r="E184" s="103">
        <v>8.2000000000000003E-2</v>
      </c>
      <c r="F184" s="11">
        <f ca="1">IFERROR(
  INDEX(
    ML_FRETE!$B$2:$I$30,
    MATCH(D184, ML_FRETE!$J$2:$J$30, 1),
    MATCH(G184, {0,19,49,79,100,120,150,200}, 1)
  ),
0
)</f>
        <v>5.65</v>
      </c>
      <c r="G184" s="3">
        <f t="shared" ca="1" si="26"/>
        <v>9.4481605351170579</v>
      </c>
      <c r="H184" s="9">
        <f t="shared" ca="1" si="27"/>
        <v>0.15000000000000002</v>
      </c>
      <c r="I184" s="85">
        <f t="shared" ca="1" si="28"/>
        <v>1.4172240802675589</v>
      </c>
      <c r="J184" s="11">
        <f ca="1">IFERROR(
  INDEX(
    ML_FRETE!$B$2:$I$30,
    MATCH(D184, ML_FRETE!$J$2:$J$30, 1),
    MATCH(K184, {0,19,49,79,100,120,150,200}, 1)
  ),
5.65
)</f>
        <v>5.65</v>
      </c>
      <c r="K184" s="3">
        <f t="shared" ca="1" si="29"/>
        <v>8.7191358024691361</v>
      </c>
      <c r="L184" s="9">
        <f t="shared" ca="1" si="30"/>
        <v>0.14999999999999997</v>
      </c>
      <c r="M184" s="85">
        <f t="shared" ca="1" si="31"/>
        <v>1.30787037037037</v>
      </c>
      <c r="N184" s="11">
        <f t="shared" ca="1" si="32"/>
        <v>5.4084507042256318</v>
      </c>
      <c r="O184" s="3">
        <f t="shared" ca="1" si="33"/>
        <v>7.0422535211271242</v>
      </c>
      <c r="P184" s="90">
        <f t="shared" ca="1" si="34"/>
        <v>0.14999999999999994</v>
      </c>
      <c r="Q184" s="94">
        <f t="shared" ca="1" si="35"/>
        <v>1.0563380281690682</v>
      </c>
      <c r="R184" s="10">
        <v>5</v>
      </c>
      <c r="S184" s="3">
        <f t="shared" si="36"/>
        <v>7.4850299401197598</v>
      </c>
      <c r="T184" s="90">
        <f t="shared" si="37"/>
        <v>0.14999999999999991</v>
      </c>
      <c r="U184" s="94">
        <f t="shared" si="38"/>
        <v>1.1227544910179632</v>
      </c>
    </row>
    <row r="185" spans="1:21" x14ac:dyDescent="0.3">
      <c r="A185" s="101"/>
      <c r="B185" s="102"/>
      <c r="C185" s="99"/>
      <c r="D185" s="99"/>
      <c r="E185" s="103">
        <v>8.2000000000000003E-2</v>
      </c>
      <c r="F185" s="11">
        <f ca="1">IFERROR(
  INDEX(
    ML_FRETE!$B$2:$I$30,
    MATCH(D185, ML_FRETE!$J$2:$J$30, 1),
    MATCH(G185, {0,19,49,79,100,120,150,200}, 1)
  ),
0
)</f>
        <v>5.65</v>
      </c>
      <c r="G185" s="3">
        <f t="shared" ca="1" si="26"/>
        <v>9.4481605351170579</v>
      </c>
      <c r="H185" s="9">
        <f t="shared" ca="1" si="27"/>
        <v>0.15000000000000002</v>
      </c>
      <c r="I185" s="85">
        <f t="shared" ca="1" si="28"/>
        <v>1.4172240802675589</v>
      </c>
      <c r="J185" s="11">
        <f ca="1">IFERROR(
  INDEX(
    ML_FRETE!$B$2:$I$30,
    MATCH(D185, ML_FRETE!$J$2:$J$30, 1),
    MATCH(K185, {0,19,49,79,100,120,150,200}, 1)
  ),
5.65
)</f>
        <v>5.65</v>
      </c>
      <c r="K185" s="3">
        <f t="shared" ca="1" si="29"/>
        <v>8.7191358024691361</v>
      </c>
      <c r="L185" s="9">
        <f t="shared" ca="1" si="30"/>
        <v>0.14999999999999997</v>
      </c>
      <c r="M185" s="85">
        <f t="shared" ca="1" si="31"/>
        <v>1.30787037037037</v>
      </c>
      <c r="N185" s="11">
        <f t="shared" ca="1" si="32"/>
        <v>5.4084507042256318</v>
      </c>
      <c r="O185" s="3">
        <f t="shared" ca="1" si="33"/>
        <v>7.0422535211271242</v>
      </c>
      <c r="P185" s="90">
        <f t="shared" ca="1" si="34"/>
        <v>0.14999999999999994</v>
      </c>
      <c r="Q185" s="94">
        <f t="shared" ca="1" si="35"/>
        <v>1.0563380281690682</v>
      </c>
      <c r="R185" s="10">
        <v>5</v>
      </c>
      <c r="S185" s="3">
        <f t="shared" si="36"/>
        <v>7.4850299401197598</v>
      </c>
      <c r="T185" s="90">
        <f t="shared" si="37"/>
        <v>0.14999999999999991</v>
      </c>
      <c r="U185" s="94">
        <f t="shared" si="38"/>
        <v>1.1227544910179632</v>
      </c>
    </row>
    <row r="186" spans="1:21" x14ac:dyDescent="0.3">
      <c r="A186" s="101"/>
      <c r="B186" s="102"/>
      <c r="C186" s="99"/>
      <c r="D186" s="99"/>
      <c r="E186" s="103">
        <v>8.2000000000000003E-2</v>
      </c>
      <c r="F186" s="11">
        <f ca="1">IFERROR(
  INDEX(
    ML_FRETE!$B$2:$I$30,
    MATCH(D186, ML_FRETE!$J$2:$J$30, 1),
    MATCH(G186, {0,19,49,79,100,120,150,200}, 1)
  ),
0
)</f>
        <v>5.65</v>
      </c>
      <c r="G186" s="3">
        <f t="shared" ca="1" si="26"/>
        <v>9.4481605351170579</v>
      </c>
      <c r="H186" s="9">
        <f t="shared" ca="1" si="27"/>
        <v>0.15000000000000002</v>
      </c>
      <c r="I186" s="85">
        <f t="shared" ca="1" si="28"/>
        <v>1.4172240802675589</v>
      </c>
      <c r="J186" s="11">
        <f ca="1">IFERROR(
  INDEX(
    ML_FRETE!$B$2:$I$30,
    MATCH(D186, ML_FRETE!$J$2:$J$30, 1),
    MATCH(K186, {0,19,49,79,100,120,150,200}, 1)
  ),
5.65
)</f>
        <v>5.65</v>
      </c>
      <c r="K186" s="3">
        <f t="shared" ca="1" si="29"/>
        <v>8.7191358024691361</v>
      </c>
      <c r="L186" s="9">
        <f t="shared" ca="1" si="30"/>
        <v>0.14999999999999997</v>
      </c>
      <c r="M186" s="85">
        <f t="shared" ca="1" si="31"/>
        <v>1.30787037037037</v>
      </c>
      <c r="N186" s="11">
        <f t="shared" ca="1" si="32"/>
        <v>5.4084507042256318</v>
      </c>
      <c r="O186" s="3">
        <f t="shared" ca="1" si="33"/>
        <v>7.0422535211271242</v>
      </c>
      <c r="P186" s="90">
        <f t="shared" ca="1" si="34"/>
        <v>0.14999999999999994</v>
      </c>
      <c r="Q186" s="94">
        <f t="shared" ca="1" si="35"/>
        <v>1.0563380281690682</v>
      </c>
      <c r="R186" s="10">
        <v>5</v>
      </c>
      <c r="S186" s="3">
        <f t="shared" si="36"/>
        <v>7.4850299401197598</v>
      </c>
      <c r="T186" s="90">
        <f t="shared" si="37"/>
        <v>0.14999999999999991</v>
      </c>
      <c r="U186" s="94">
        <f t="shared" si="38"/>
        <v>1.1227544910179632</v>
      </c>
    </row>
    <row r="187" spans="1:21" x14ac:dyDescent="0.3">
      <c r="A187" s="101"/>
      <c r="B187" s="102"/>
      <c r="C187" s="99"/>
      <c r="D187" s="99"/>
      <c r="E187" s="103">
        <v>8.2000000000000003E-2</v>
      </c>
      <c r="F187" s="11">
        <f ca="1">IFERROR(
  INDEX(
    ML_FRETE!$B$2:$I$30,
    MATCH(D187, ML_FRETE!$J$2:$J$30, 1),
    MATCH(G187, {0,19,49,79,100,120,150,200}, 1)
  ),
0
)</f>
        <v>5.65</v>
      </c>
      <c r="G187" s="3">
        <f t="shared" ca="1" si="26"/>
        <v>9.4481605351170579</v>
      </c>
      <c r="H187" s="9">
        <f t="shared" ca="1" si="27"/>
        <v>0.15000000000000002</v>
      </c>
      <c r="I187" s="85">
        <f t="shared" ca="1" si="28"/>
        <v>1.4172240802675589</v>
      </c>
      <c r="J187" s="11">
        <f ca="1">IFERROR(
  INDEX(
    ML_FRETE!$B$2:$I$30,
    MATCH(D187, ML_FRETE!$J$2:$J$30, 1),
    MATCH(K187, {0,19,49,79,100,120,150,200}, 1)
  ),
5.65
)</f>
        <v>5.65</v>
      </c>
      <c r="K187" s="3">
        <f t="shared" ca="1" si="29"/>
        <v>8.7191358024691361</v>
      </c>
      <c r="L187" s="9">
        <f t="shared" ca="1" si="30"/>
        <v>0.14999999999999997</v>
      </c>
      <c r="M187" s="85">
        <f t="shared" ca="1" si="31"/>
        <v>1.30787037037037</v>
      </c>
      <c r="N187" s="11">
        <f t="shared" ca="1" si="32"/>
        <v>5.4084507042256318</v>
      </c>
      <c r="O187" s="3">
        <f t="shared" ca="1" si="33"/>
        <v>7.0422535211271242</v>
      </c>
      <c r="P187" s="90">
        <f t="shared" ca="1" si="34"/>
        <v>0.14999999999999994</v>
      </c>
      <c r="Q187" s="94">
        <f t="shared" ca="1" si="35"/>
        <v>1.0563380281690682</v>
      </c>
      <c r="R187" s="10">
        <v>5</v>
      </c>
      <c r="S187" s="3">
        <f t="shared" si="36"/>
        <v>7.4850299401197598</v>
      </c>
      <c r="T187" s="90">
        <f t="shared" si="37"/>
        <v>0.14999999999999991</v>
      </c>
      <c r="U187" s="94">
        <f t="shared" si="38"/>
        <v>1.1227544910179632</v>
      </c>
    </row>
    <row r="188" spans="1:21" x14ac:dyDescent="0.3">
      <c r="A188" s="101"/>
      <c r="B188" s="102"/>
      <c r="C188" s="99"/>
      <c r="D188" s="99"/>
      <c r="E188" s="103">
        <v>8.2000000000000003E-2</v>
      </c>
      <c r="F188" s="11">
        <f ca="1">IFERROR(
  INDEX(
    ML_FRETE!$B$2:$I$30,
    MATCH(D188, ML_FRETE!$J$2:$J$30, 1),
    MATCH(G188, {0,19,49,79,100,120,150,200}, 1)
  ),
0
)</f>
        <v>5.65</v>
      </c>
      <c r="G188" s="3">
        <f t="shared" ca="1" si="26"/>
        <v>9.4481605351170579</v>
      </c>
      <c r="H188" s="9">
        <f t="shared" ca="1" si="27"/>
        <v>0.15000000000000002</v>
      </c>
      <c r="I188" s="85">
        <f t="shared" ca="1" si="28"/>
        <v>1.4172240802675589</v>
      </c>
      <c r="J188" s="11">
        <f ca="1">IFERROR(
  INDEX(
    ML_FRETE!$B$2:$I$30,
    MATCH(D188, ML_FRETE!$J$2:$J$30, 1),
    MATCH(K188, {0,19,49,79,100,120,150,200}, 1)
  ),
5.65
)</f>
        <v>5.65</v>
      </c>
      <c r="K188" s="3">
        <f t="shared" ca="1" si="29"/>
        <v>8.7191358024691361</v>
      </c>
      <c r="L188" s="9">
        <f t="shared" ca="1" si="30"/>
        <v>0.14999999999999997</v>
      </c>
      <c r="M188" s="85">
        <f t="shared" ca="1" si="31"/>
        <v>1.30787037037037</v>
      </c>
      <c r="N188" s="11">
        <f t="shared" ca="1" si="32"/>
        <v>5.4084507042256318</v>
      </c>
      <c r="O188" s="3">
        <f t="shared" ca="1" si="33"/>
        <v>7.0422535211271242</v>
      </c>
      <c r="P188" s="90">
        <f t="shared" ca="1" si="34"/>
        <v>0.14999999999999994</v>
      </c>
      <c r="Q188" s="94">
        <f t="shared" ca="1" si="35"/>
        <v>1.0563380281690682</v>
      </c>
      <c r="R188" s="10">
        <v>5</v>
      </c>
      <c r="S188" s="3">
        <f t="shared" si="36"/>
        <v>7.4850299401197598</v>
      </c>
      <c r="T188" s="90">
        <f t="shared" si="37"/>
        <v>0.14999999999999991</v>
      </c>
      <c r="U188" s="94">
        <f t="shared" si="38"/>
        <v>1.1227544910179632</v>
      </c>
    </row>
    <row r="189" spans="1:21" x14ac:dyDescent="0.3">
      <c r="A189" s="101"/>
      <c r="B189" s="102"/>
      <c r="C189" s="99"/>
      <c r="D189" s="99"/>
      <c r="E189" s="103">
        <v>8.2000000000000003E-2</v>
      </c>
      <c r="F189" s="11">
        <f ca="1">IFERROR(
  INDEX(
    ML_FRETE!$B$2:$I$30,
    MATCH(D189, ML_FRETE!$J$2:$J$30, 1),
    MATCH(G189, {0,19,49,79,100,120,150,200}, 1)
  ),
0
)</f>
        <v>5.65</v>
      </c>
      <c r="G189" s="3">
        <f t="shared" ca="1" si="26"/>
        <v>9.4481605351170579</v>
      </c>
      <c r="H189" s="9">
        <f t="shared" ca="1" si="27"/>
        <v>0.15000000000000002</v>
      </c>
      <c r="I189" s="85">
        <f t="shared" ca="1" si="28"/>
        <v>1.4172240802675589</v>
      </c>
      <c r="J189" s="11">
        <f ca="1">IFERROR(
  INDEX(
    ML_FRETE!$B$2:$I$30,
    MATCH(D189, ML_FRETE!$J$2:$J$30, 1),
    MATCH(K189, {0,19,49,79,100,120,150,200}, 1)
  ),
5.65
)</f>
        <v>5.65</v>
      </c>
      <c r="K189" s="3">
        <f t="shared" ca="1" si="29"/>
        <v>8.7191358024691361</v>
      </c>
      <c r="L189" s="9">
        <f t="shared" ca="1" si="30"/>
        <v>0.14999999999999997</v>
      </c>
      <c r="M189" s="85">
        <f t="shared" ca="1" si="31"/>
        <v>1.30787037037037</v>
      </c>
      <c r="N189" s="11">
        <f t="shared" ca="1" si="32"/>
        <v>5.4084507042256318</v>
      </c>
      <c r="O189" s="3">
        <f t="shared" ca="1" si="33"/>
        <v>7.0422535211271242</v>
      </c>
      <c r="P189" s="90">
        <f t="shared" ca="1" si="34"/>
        <v>0.14999999999999994</v>
      </c>
      <c r="Q189" s="94">
        <f t="shared" ca="1" si="35"/>
        <v>1.0563380281690682</v>
      </c>
      <c r="R189" s="10">
        <v>5</v>
      </c>
      <c r="S189" s="3">
        <f t="shared" si="36"/>
        <v>7.4850299401197598</v>
      </c>
      <c r="T189" s="90">
        <f t="shared" si="37"/>
        <v>0.14999999999999991</v>
      </c>
      <c r="U189" s="94">
        <f t="shared" si="38"/>
        <v>1.1227544910179632</v>
      </c>
    </row>
    <row r="190" spans="1:21" x14ac:dyDescent="0.3">
      <c r="A190" s="101"/>
      <c r="B190" s="102"/>
      <c r="C190" s="99"/>
      <c r="D190" s="99"/>
      <c r="E190" s="103">
        <v>8.2000000000000003E-2</v>
      </c>
      <c r="F190" s="11">
        <f ca="1">IFERROR(
  INDEX(
    ML_FRETE!$B$2:$I$30,
    MATCH(D190, ML_FRETE!$J$2:$J$30, 1),
    MATCH(G190, {0,19,49,79,100,120,150,200}, 1)
  ),
0
)</f>
        <v>5.65</v>
      </c>
      <c r="G190" s="3">
        <f t="shared" ca="1" si="26"/>
        <v>9.4481605351170579</v>
      </c>
      <c r="H190" s="9">
        <f t="shared" ca="1" si="27"/>
        <v>0.15000000000000002</v>
      </c>
      <c r="I190" s="85">
        <f t="shared" ca="1" si="28"/>
        <v>1.4172240802675589</v>
      </c>
      <c r="J190" s="11">
        <f ca="1">IFERROR(
  INDEX(
    ML_FRETE!$B$2:$I$30,
    MATCH(D190, ML_FRETE!$J$2:$J$30, 1),
    MATCH(K190, {0,19,49,79,100,120,150,200}, 1)
  ),
5.65
)</f>
        <v>5.65</v>
      </c>
      <c r="K190" s="3">
        <f t="shared" ca="1" si="29"/>
        <v>8.7191358024691361</v>
      </c>
      <c r="L190" s="9">
        <f t="shared" ca="1" si="30"/>
        <v>0.14999999999999997</v>
      </c>
      <c r="M190" s="85">
        <f t="shared" ca="1" si="31"/>
        <v>1.30787037037037</v>
      </c>
      <c r="N190" s="11">
        <f t="shared" ca="1" si="32"/>
        <v>5.4084507042256318</v>
      </c>
      <c r="O190" s="3">
        <f t="shared" ca="1" si="33"/>
        <v>7.0422535211271242</v>
      </c>
      <c r="P190" s="90">
        <f t="shared" ca="1" si="34"/>
        <v>0.14999999999999994</v>
      </c>
      <c r="Q190" s="94">
        <f t="shared" ca="1" si="35"/>
        <v>1.0563380281690682</v>
      </c>
      <c r="R190" s="10">
        <v>5</v>
      </c>
      <c r="S190" s="3">
        <f t="shared" si="36"/>
        <v>7.4850299401197598</v>
      </c>
      <c r="T190" s="90">
        <f t="shared" si="37"/>
        <v>0.14999999999999991</v>
      </c>
      <c r="U190" s="94">
        <f t="shared" si="38"/>
        <v>1.1227544910179632</v>
      </c>
    </row>
    <row r="191" spans="1:21" x14ac:dyDescent="0.3">
      <c r="A191" s="101"/>
      <c r="B191" s="102"/>
      <c r="C191" s="99"/>
      <c r="D191" s="99"/>
      <c r="E191" s="103">
        <v>8.2000000000000003E-2</v>
      </c>
      <c r="F191" s="11">
        <f ca="1">IFERROR(
  INDEX(
    ML_FRETE!$B$2:$I$30,
    MATCH(D191, ML_FRETE!$J$2:$J$30, 1),
    MATCH(G191, {0,19,49,79,100,120,150,200}, 1)
  ),
0
)</f>
        <v>5.65</v>
      </c>
      <c r="G191" s="3">
        <f t="shared" ca="1" si="26"/>
        <v>9.4481605351170579</v>
      </c>
      <c r="H191" s="9">
        <f t="shared" ca="1" si="27"/>
        <v>0.15000000000000002</v>
      </c>
      <c r="I191" s="85">
        <f t="shared" ca="1" si="28"/>
        <v>1.4172240802675589</v>
      </c>
      <c r="J191" s="11">
        <f ca="1">IFERROR(
  INDEX(
    ML_FRETE!$B$2:$I$30,
    MATCH(D191, ML_FRETE!$J$2:$J$30, 1),
    MATCH(K191, {0,19,49,79,100,120,150,200}, 1)
  ),
5.65
)</f>
        <v>5.65</v>
      </c>
      <c r="K191" s="3">
        <f t="shared" ca="1" si="29"/>
        <v>8.7191358024691361</v>
      </c>
      <c r="L191" s="9">
        <f t="shared" ca="1" si="30"/>
        <v>0.14999999999999997</v>
      </c>
      <c r="M191" s="85">
        <f t="shared" ca="1" si="31"/>
        <v>1.30787037037037</v>
      </c>
      <c r="N191" s="11">
        <f t="shared" ca="1" si="32"/>
        <v>5.4084507042256318</v>
      </c>
      <c r="O191" s="3">
        <f t="shared" ca="1" si="33"/>
        <v>7.0422535211271242</v>
      </c>
      <c r="P191" s="90">
        <f t="shared" ca="1" si="34"/>
        <v>0.14999999999999994</v>
      </c>
      <c r="Q191" s="94">
        <f t="shared" ca="1" si="35"/>
        <v>1.0563380281690682</v>
      </c>
      <c r="R191" s="10">
        <v>5</v>
      </c>
      <c r="S191" s="3">
        <f t="shared" si="36"/>
        <v>7.4850299401197598</v>
      </c>
      <c r="T191" s="90">
        <f t="shared" si="37"/>
        <v>0.14999999999999991</v>
      </c>
      <c r="U191" s="94">
        <f t="shared" si="38"/>
        <v>1.1227544910179632</v>
      </c>
    </row>
    <row r="192" spans="1:21" x14ac:dyDescent="0.3">
      <c r="A192" s="101"/>
      <c r="B192" s="102"/>
      <c r="C192" s="99"/>
      <c r="D192" s="99"/>
      <c r="E192" s="103">
        <v>8.2000000000000003E-2</v>
      </c>
      <c r="F192" s="11">
        <f ca="1">IFERROR(
  INDEX(
    ML_FRETE!$B$2:$I$30,
    MATCH(D192, ML_FRETE!$J$2:$J$30, 1),
    MATCH(G192, {0,19,49,79,100,120,150,200}, 1)
  ),
0
)</f>
        <v>5.65</v>
      </c>
      <c r="G192" s="3">
        <f t="shared" ca="1" si="26"/>
        <v>9.4481605351170579</v>
      </c>
      <c r="H192" s="9">
        <f t="shared" ca="1" si="27"/>
        <v>0.15000000000000002</v>
      </c>
      <c r="I192" s="85">
        <f t="shared" ca="1" si="28"/>
        <v>1.4172240802675589</v>
      </c>
      <c r="J192" s="11">
        <f ca="1">IFERROR(
  INDEX(
    ML_FRETE!$B$2:$I$30,
    MATCH(D192, ML_FRETE!$J$2:$J$30, 1),
    MATCH(K192, {0,19,49,79,100,120,150,200}, 1)
  ),
5.65
)</f>
        <v>5.65</v>
      </c>
      <c r="K192" s="3">
        <f t="shared" ca="1" si="29"/>
        <v>8.7191358024691361</v>
      </c>
      <c r="L192" s="9">
        <f t="shared" ca="1" si="30"/>
        <v>0.14999999999999997</v>
      </c>
      <c r="M192" s="85">
        <f t="shared" ca="1" si="31"/>
        <v>1.30787037037037</v>
      </c>
      <c r="N192" s="11">
        <f t="shared" ca="1" si="32"/>
        <v>5.4084507042256318</v>
      </c>
      <c r="O192" s="3">
        <f t="shared" ca="1" si="33"/>
        <v>7.0422535211271242</v>
      </c>
      <c r="P192" s="90">
        <f t="shared" ca="1" si="34"/>
        <v>0.14999999999999994</v>
      </c>
      <c r="Q192" s="94">
        <f t="shared" ca="1" si="35"/>
        <v>1.0563380281690682</v>
      </c>
      <c r="R192" s="10">
        <v>5</v>
      </c>
      <c r="S192" s="3">
        <f t="shared" si="36"/>
        <v>7.4850299401197598</v>
      </c>
      <c r="T192" s="90">
        <f t="shared" si="37"/>
        <v>0.14999999999999991</v>
      </c>
      <c r="U192" s="94">
        <f t="shared" si="38"/>
        <v>1.1227544910179632</v>
      </c>
    </row>
    <row r="193" spans="1:21" x14ac:dyDescent="0.3">
      <c r="A193" s="101"/>
      <c r="B193" s="102"/>
      <c r="C193" s="99"/>
      <c r="D193" s="99"/>
      <c r="E193" s="103">
        <v>8.2000000000000003E-2</v>
      </c>
      <c r="F193" s="11">
        <f ca="1">IFERROR(
  INDEX(
    ML_FRETE!$B$2:$I$30,
    MATCH(D193, ML_FRETE!$J$2:$J$30, 1),
    MATCH(G193, {0,19,49,79,100,120,150,200}, 1)
  ),
0
)</f>
        <v>5.65</v>
      </c>
      <c r="G193" s="3">
        <f t="shared" ca="1" si="26"/>
        <v>9.4481605351170579</v>
      </c>
      <c r="H193" s="9">
        <f t="shared" ca="1" si="27"/>
        <v>0.15000000000000002</v>
      </c>
      <c r="I193" s="85">
        <f t="shared" ca="1" si="28"/>
        <v>1.4172240802675589</v>
      </c>
      <c r="J193" s="11">
        <f ca="1">IFERROR(
  INDEX(
    ML_FRETE!$B$2:$I$30,
    MATCH(D193, ML_FRETE!$J$2:$J$30, 1),
    MATCH(K193, {0,19,49,79,100,120,150,200}, 1)
  ),
5.65
)</f>
        <v>5.65</v>
      </c>
      <c r="K193" s="3">
        <f t="shared" ca="1" si="29"/>
        <v>8.7191358024691361</v>
      </c>
      <c r="L193" s="9">
        <f t="shared" ca="1" si="30"/>
        <v>0.14999999999999997</v>
      </c>
      <c r="M193" s="85">
        <f t="shared" ca="1" si="31"/>
        <v>1.30787037037037</v>
      </c>
      <c r="N193" s="11">
        <f t="shared" ca="1" si="32"/>
        <v>5.4084507042256318</v>
      </c>
      <c r="O193" s="3">
        <f t="shared" ca="1" si="33"/>
        <v>7.0422535211271242</v>
      </c>
      <c r="P193" s="90">
        <f t="shared" ca="1" si="34"/>
        <v>0.14999999999999994</v>
      </c>
      <c r="Q193" s="94">
        <f t="shared" ca="1" si="35"/>
        <v>1.0563380281690682</v>
      </c>
      <c r="R193" s="10">
        <v>5</v>
      </c>
      <c r="S193" s="3">
        <f t="shared" si="36"/>
        <v>7.4850299401197598</v>
      </c>
      <c r="T193" s="90">
        <f t="shared" si="37"/>
        <v>0.14999999999999991</v>
      </c>
      <c r="U193" s="94">
        <f t="shared" si="38"/>
        <v>1.1227544910179632</v>
      </c>
    </row>
    <row r="194" spans="1:21" x14ac:dyDescent="0.3">
      <c r="A194" s="101"/>
      <c r="B194" s="102"/>
      <c r="C194" s="99"/>
      <c r="D194" s="99"/>
      <c r="E194" s="103">
        <v>8.2000000000000003E-2</v>
      </c>
      <c r="F194" s="11">
        <f ca="1">IFERROR(
  INDEX(
    ML_FRETE!$B$2:$I$30,
    MATCH(D194, ML_FRETE!$J$2:$J$30, 1),
    MATCH(G194, {0,19,49,79,100,120,150,200}, 1)
  ),
0
)</f>
        <v>5.65</v>
      </c>
      <c r="G194" s="3">
        <f t="shared" ca="1" si="26"/>
        <v>9.4481605351170579</v>
      </c>
      <c r="H194" s="9">
        <f t="shared" ca="1" si="27"/>
        <v>0.15000000000000002</v>
      </c>
      <c r="I194" s="85">
        <f t="shared" ca="1" si="28"/>
        <v>1.4172240802675589</v>
      </c>
      <c r="J194" s="11">
        <f ca="1">IFERROR(
  INDEX(
    ML_FRETE!$B$2:$I$30,
    MATCH(D194, ML_FRETE!$J$2:$J$30, 1),
    MATCH(K194, {0,19,49,79,100,120,150,200}, 1)
  ),
5.65
)</f>
        <v>5.65</v>
      </c>
      <c r="K194" s="3">
        <f t="shared" ca="1" si="29"/>
        <v>8.7191358024691361</v>
      </c>
      <c r="L194" s="9">
        <f t="shared" ca="1" si="30"/>
        <v>0.14999999999999997</v>
      </c>
      <c r="M194" s="85">
        <f t="shared" ca="1" si="31"/>
        <v>1.30787037037037</v>
      </c>
      <c r="N194" s="11">
        <f t="shared" ca="1" si="32"/>
        <v>5.4084507042256318</v>
      </c>
      <c r="O194" s="3">
        <f t="shared" ca="1" si="33"/>
        <v>7.0422535211271242</v>
      </c>
      <c r="P194" s="90">
        <f t="shared" ca="1" si="34"/>
        <v>0.14999999999999994</v>
      </c>
      <c r="Q194" s="94">
        <f t="shared" ca="1" si="35"/>
        <v>1.0563380281690682</v>
      </c>
      <c r="R194" s="10">
        <v>5</v>
      </c>
      <c r="S194" s="3">
        <f t="shared" si="36"/>
        <v>7.4850299401197598</v>
      </c>
      <c r="T194" s="90">
        <f t="shared" si="37"/>
        <v>0.14999999999999991</v>
      </c>
      <c r="U194" s="94">
        <f t="shared" si="38"/>
        <v>1.1227544910179632</v>
      </c>
    </row>
    <row r="195" spans="1:21" x14ac:dyDescent="0.3">
      <c r="A195" s="101"/>
      <c r="B195" s="102"/>
      <c r="C195" s="99"/>
      <c r="D195" s="99"/>
      <c r="E195" s="103">
        <v>8.2000000000000003E-2</v>
      </c>
      <c r="F195" s="11">
        <f ca="1">IFERROR(
  INDEX(
    ML_FRETE!$B$2:$I$30,
    MATCH(D195, ML_FRETE!$J$2:$J$30, 1),
    MATCH(G195, {0,19,49,79,100,120,150,200}, 1)
  ),
0
)</f>
        <v>5.65</v>
      </c>
      <c r="G195" s="3">
        <f t="shared" ca="1" si="26"/>
        <v>9.4481605351170579</v>
      </c>
      <c r="H195" s="9">
        <f t="shared" ca="1" si="27"/>
        <v>0.15000000000000002</v>
      </c>
      <c r="I195" s="85">
        <f t="shared" ca="1" si="28"/>
        <v>1.4172240802675589</v>
      </c>
      <c r="J195" s="11">
        <f ca="1">IFERROR(
  INDEX(
    ML_FRETE!$B$2:$I$30,
    MATCH(D195, ML_FRETE!$J$2:$J$30, 1),
    MATCH(K195, {0,19,49,79,100,120,150,200}, 1)
  ),
5.65
)</f>
        <v>5.65</v>
      </c>
      <c r="K195" s="3">
        <f t="shared" ca="1" si="29"/>
        <v>8.7191358024691361</v>
      </c>
      <c r="L195" s="9">
        <f t="shared" ca="1" si="30"/>
        <v>0.14999999999999997</v>
      </c>
      <c r="M195" s="85">
        <f t="shared" ca="1" si="31"/>
        <v>1.30787037037037</v>
      </c>
      <c r="N195" s="11">
        <f t="shared" ca="1" si="32"/>
        <v>5.4084507042256318</v>
      </c>
      <c r="O195" s="3">
        <f t="shared" ca="1" si="33"/>
        <v>7.0422535211271242</v>
      </c>
      <c r="P195" s="90">
        <f t="shared" ca="1" si="34"/>
        <v>0.14999999999999994</v>
      </c>
      <c r="Q195" s="94">
        <f t="shared" ca="1" si="35"/>
        <v>1.0563380281690682</v>
      </c>
      <c r="R195" s="10">
        <v>5</v>
      </c>
      <c r="S195" s="3">
        <f t="shared" si="36"/>
        <v>7.4850299401197598</v>
      </c>
      <c r="T195" s="90">
        <f t="shared" si="37"/>
        <v>0.14999999999999991</v>
      </c>
      <c r="U195" s="94">
        <f t="shared" si="38"/>
        <v>1.1227544910179632</v>
      </c>
    </row>
    <row r="196" spans="1:21" x14ac:dyDescent="0.3">
      <c r="A196" s="101"/>
      <c r="B196" s="102"/>
      <c r="C196" s="99"/>
      <c r="D196" s="99"/>
      <c r="E196" s="103">
        <v>8.2000000000000003E-2</v>
      </c>
      <c r="F196" s="11">
        <f ca="1">IFERROR(
  INDEX(
    ML_FRETE!$B$2:$I$30,
    MATCH(D196, ML_FRETE!$J$2:$J$30, 1),
    MATCH(G196, {0,19,49,79,100,120,150,200}, 1)
  ),
0
)</f>
        <v>5.65</v>
      </c>
      <c r="G196" s="3">
        <f t="shared" ca="1" si="26"/>
        <v>9.4481605351170579</v>
      </c>
      <c r="H196" s="9">
        <f t="shared" ca="1" si="27"/>
        <v>0.15000000000000002</v>
      </c>
      <c r="I196" s="85">
        <f t="shared" ca="1" si="28"/>
        <v>1.4172240802675589</v>
      </c>
      <c r="J196" s="11">
        <f ca="1">IFERROR(
  INDEX(
    ML_FRETE!$B$2:$I$30,
    MATCH(D196, ML_FRETE!$J$2:$J$30, 1),
    MATCH(K196, {0,19,49,79,100,120,150,200}, 1)
  ),
5.65
)</f>
        <v>5.65</v>
      </c>
      <c r="K196" s="3">
        <f t="shared" ca="1" si="29"/>
        <v>8.7191358024691361</v>
      </c>
      <c r="L196" s="9">
        <f t="shared" ca="1" si="30"/>
        <v>0.14999999999999997</v>
      </c>
      <c r="M196" s="85">
        <f t="shared" ca="1" si="31"/>
        <v>1.30787037037037</v>
      </c>
      <c r="N196" s="11">
        <f t="shared" ca="1" si="32"/>
        <v>5.4084507042256318</v>
      </c>
      <c r="O196" s="3">
        <f t="shared" ca="1" si="33"/>
        <v>7.0422535211271242</v>
      </c>
      <c r="P196" s="90">
        <f t="shared" ca="1" si="34"/>
        <v>0.14999999999999994</v>
      </c>
      <c r="Q196" s="94">
        <f t="shared" ca="1" si="35"/>
        <v>1.0563380281690682</v>
      </c>
      <c r="R196" s="10">
        <v>5</v>
      </c>
      <c r="S196" s="3">
        <f t="shared" si="36"/>
        <v>7.4850299401197598</v>
      </c>
      <c r="T196" s="90">
        <f t="shared" si="37"/>
        <v>0.14999999999999991</v>
      </c>
      <c r="U196" s="94">
        <f t="shared" si="38"/>
        <v>1.1227544910179632</v>
      </c>
    </row>
    <row r="197" spans="1:21" x14ac:dyDescent="0.3">
      <c r="A197" s="101"/>
      <c r="B197" s="102"/>
      <c r="C197" s="99"/>
      <c r="D197" s="99"/>
      <c r="E197" s="103">
        <v>8.2000000000000003E-2</v>
      </c>
      <c r="F197" s="11">
        <f ca="1">IFERROR(
  INDEX(
    ML_FRETE!$B$2:$I$30,
    MATCH(D197, ML_FRETE!$J$2:$J$30, 1),
    MATCH(G197, {0,19,49,79,100,120,150,200}, 1)
  ),
0
)</f>
        <v>5.65</v>
      </c>
      <c r="G197" s="3">
        <f t="shared" ca="1" si="26"/>
        <v>9.4481605351170579</v>
      </c>
      <c r="H197" s="9">
        <f t="shared" ca="1" si="27"/>
        <v>0.15000000000000002</v>
      </c>
      <c r="I197" s="85">
        <f t="shared" ca="1" si="28"/>
        <v>1.4172240802675589</v>
      </c>
      <c r="J197" s="11">
        <f ca="1">IFERROR(
  INDEX(
    ML_FRETE!$B$2:$I$30,
    MATCH(D197, ML_FRETE!$J$2:$J$30, 1),
    MATCH(K197, {0,19,49,79,100,120,150,200}, 1)
  ),
5.65
)</f>
        <v>5.65</v>
      </c>
      <c r="K197" s="3">
        <f t="shared" ca="1" si="29"/>
        <v>8.7191358024691361</v>
      </c>
      <c r="L197" s="9">
        <f t="shared" ca="1" si="30"/>
        <v>0.14999999999999997</v>
      </c>
      <c r="M197" s="85">
        <f t="shared" ca="1" si="31"/>
        <v>1.30787037037037</v>
      </c>
      <c r="N197" s="11">
        <f t="shared" ca="1" si="32"/>
        <v>5.4084507042256318</v>
      </c>
      <c r="O197" s="3">
        <f t="shared" ca="1" si="33"/>
        <v>7.0422535211271242</v>
      </c>
      <c r="P197" s="90">
        <f t="shared" ca="1" si="34"/>
        <v>0.14999999999999994</v>
      </c>
      <c r="Q197" s="94">
        <f t="shared" ca="1" si="35"/>
        <v>1.0563380281690682</v>
      </c>
      <c r="R197" s="10">
        <v>5</v>
      </c>
      <c r="S197" s="3">
        <f t="shared" si="36"/>
        <v>7.4850299401197598</v>
      </c>
      <c r="T197" s="90">
        <f t="shared" si="37"/>
        <v>0.14999999999999991</v>
      </c>
      <c r="U197" s="94">
        <f t="shared" si="38"/>
        <v>1.1227544910179632</v>
      </c>
    </row>
    <row r="198" spans="1:21" x14ac:dyDescent="0.3">
      <c r="A198" s="101"/>
      <c r="B198" s="102"/>
      <c r="C198" s="99"/>
      <c r="D198" s="99"/>
      <c r="E198" s="103">
        <v>8.2000000000000003E-2</v>
      </c>
      <c r="F198" s="11">
        <f ca="1">IFERROR(
  INDEX(
    ML_FRETE!$B$2:$I$30,
    MATCH(D198, ML_FRETE!$J$2:$J$30, 1),
    MATCH(G198, {0,19,49,79,100,120,150,200}, 1)
  ),
0
)</f>
        <v>5.65</v>
      </c>
      <c r="G198" s="3">
        <f t="shared" ca="1" si="26"/>
        <v>9.4481605351170579</v>
      </c>
      <c r="H198" s="9">
        <f t="shared" ca="1" si="27"/>
        <v>0.15000000000000002</v>
      </c>
      <c r="I198" s="85">
        <f t="shared" ca="1" si="28"/>
        <v>1.4172240802675589</v>
      </c>
      <c r="J198" s="11">
        <f ca="1">IFERROR(
  INDEX(
    ML_FRETE!$B$2:$I$30,
    MATCH(D198, ML_FRETE!$J$2:$J$30, 1),
    MATCH(K198, {0,19,49,79,100,120,150,200}, 1)
  ),
5.65
)</f>
        <v>5.65</v>
      </c>
      <c r="K198" s="3">
        <f t="shared" ca="1" si="29"/>
        <v>8.7191358024691361</v>
      </c>
      <c r="L198" s="9">
        <f t="shared" ca="1" si="30"/>
        <v>0.14999999999999997</v>
      </c>
      <c r="M198" s="85">
        <f t="shared" ca="1" si="31"/>
        <v>1.30787037037037</v>
      </c>
      <c r="N198" s="11">
        <f t="shared" ca="1" si="32"/>
        <v>5.4084507042256318</v>
      </c>
      <c r="O198" s="3">
        <f t="shared" ca="1" si="33"/>
        <v>7.0422535211271242</v>
      </c>
      <c r="P198" s="90">
        <f t="shared" ca="1" si="34"/>
        <v>0.14999999999999994</v>
      </c>
      <c r="Q198" s="94">
        <f t="shared" ca="1" si="35"/>
        <v>1.0563380281690682</v>
      </c>
      <c r="R198" s="10">
        <v>5</v>
      </c>
      <c r="S198" s="3">
        <f t="shared" si="36"/>
        <v>7.4850299401197598</v>
      </c>
      <c r="T198" s="90">
        <f t="shared" si="37"/>
        <v>0.14999999999999991</v>
      </c>
      <c r="U198" s="94">
        <f t="shared" si="38"/>
        <v>1.1227544910179632</v>
      </c>
    </row>
    <row r="199" spans="1:21" x14ac:dyDescent="0.3">
      <c r="A199" s="101"/>
      <c r="B199" s="102"/>
      <c r="C199" s="99"/>
      <c r="D199" s="99"/>
      <c r="E199" s="103">
        <v>8.2000000000000003E-2</v>
      </c>
      <c r="F199" s="11">
        <f ca="1">IFERROR(
  INDEX(
    ML_FRETE!$B$2:$I$30,
    MATCH(D199, ML_FRETE!$J$2:$J$30, 1),
    MATCH(G199, {0,19,49,79,100,120,150,200}, 1)
  ),
0
)</f>
        <v>5.65</v>
      </c>
      <c r="G199" s="3">
        <f t="shared" ca="1" si="26"/>
        <v>9.4481605351170579</v>
      </c>
      <c r="H199" s="9">
        <f t="shared" ca="1" si="27"/>
        <v>0.15000000000000002</v>
      </c>
      <c r="I199" s="85">
        <f t="shared" ca="1" si="28"/>
        <v>1.4172240802675589</v>
      </c>
      <c r="J199" s="11">
        <f ca="1">IFERROR(
  INDEX(
    ML_FRETE!$B$2:$I$30,
    MATCH(D199, ML_FRETE!$J$2:$J$30, 1),
    MATCH(K199, {0,19,49,79,100,120,150,200}, 1)
  ),
5.65
)</f>
        <v>5.65</v>
      </c>
      <c r="K199" s="3">
        <f t="shared" ca="1" si="29"/>
        <v>8.7191358024691361</v>
      </c>
      <c r="L199" s="9">
        <f t="shared" ca="1" si="30"/>
        <v>0.14999999999999997</v>
      </c>
      <c r="M199" s="85">
        <f t="shared" ca="1" si="31"/>
        <v>1.30787037037037</v>
      </c>
      <c r="N199" s="11">
        <f t="shared" ca="1" si="32"/>
        <v>5.4084507042256318</v>
      </c>
      <c r="O199" s="3">
        <f t="shared" ca="1" si="33"/>
        <v>7.0422535211271242</v>
      </c>
      <c r="P199" s="90">
        <f t="shared" ca="1" si="34"/>
        <v>0.14999999999999994</v>
      </c>
      <c r="Q199" s="94">
        <f t="shared" ca="1" si="35"/>
        <v>1.0563380281690682</v>
      </c>
      <c r="R199" s="10">
        <v>5</v>
      </c>
      <c r="S199" s="3">
        <f t="shared" si="36"/>
        <v>7.4850299401197598</v>
      </c>
      <c r="T199" s="90">
        <f t="shared" si="37"/>
        <v>0.14999999999999991</v>
      </c>
      <c r="U199" s="94">
        <f t="shared" si="38"/>
        <v>1.1227544910179632</v>
      </c>
    </row>
    <row r="200" spans="1:21" x14ac:dyDescent="0.3">
      <c r="A200" s="101"/>
      <c r="B200" s="102"/>
      <c r="C200" s="99"/>
      <c r="D200" s="99"/>
      <c r="E200" s="103">
        <v>8.2000000000000003E-2</v>
      </c>
      <c r="F200" s="11">
        <f ca="1">IFERROR(
  INDEX(
    ML_FRETE!$B$2:$I$30,
    MATCH(D200, ML_FRETE!$J$2:$J$30, 1),
    MATCH(G200, {0,19,49,79,100,120,150,200}, 1)
  ),
0
)</f>
        <v>5.65</v>
      </c>
      <c r="G200" s="3">
        <f t="shared" ca="1" si="26"/>
        <v>9.4481605351170579</v>
      </c>
      <c r="H200" s="9">
        <f t="shared" ca="1" si="27"/>
        <v>0.15000000000000002</v>
      </c>
      <c r="I200" s="85">
        <f t="shared" ca="1" si="28"/>
        <v>1.4172240802675589</v>
      </c>
      <c r="J200" s="11">
        <f ca="1">IFERROR(
  INDEX(
    ML_FRETE!$B$2:$I$30,
    MATCH(D200, ML_FRETE!$J$2:$J$30, 1),
    MATCH(K200, {0,19,49,79,100,120,150,200}, 1)
  ),
5.65
)</f>
        <v>5.65</v>
      </c>
      <c r="K200" s="3">
        <f t="shared" ca="1" si="29"/>
        <v>8.7191358024691361</v>
      </c>
      <c r="L200" s="9">
        <f t="shared" ca="1" si="30"/>
        <v>0.14999999999999997</v>
      </c>
      <c r="M200" s="85">
        <f t="shared" ca="1" si="31"/>
        <v>1.30787037037037</v>
      </c>
      <c r="N200" s="11">
        <f t="shared" ca="1" si="32"/>
        <v>5.4084507042256318</v>
      </c>
      <c r="O200" s="3">
        <f t="shared" ca="1" si="33"/>
        <v>7.0422535211271242</v>
      </c>
      <c r="P200" s="90">
        <f t="shared" ca="1" si="34"/>
        <v>0.14999999999999994</v>
      </c>
      <c r="Q200" s="94">
        <f t="shared" ca="1" si="35"/>
        <v>1.0563380281690682</v>
      </c>
      <c r="R200" s="10">
        <v>5</v>
      </c>
      <c r="S200" s="3">
        <f t="shared" si="36"/>
        <v>7.4850299401197598</v>
      </c>
      <c r="T200" s="90">
        <f t="shared" si="37"/>
        <v>0.14999999999999991</v>
      </c>
      <c r="U200" s="94">
        <f t="shared" si="38"/>
        <v>1.1227544910179632</v>
      </c>
    </row>
    <row r="201" spans="1:21" x14ac:dyDescent="0.3">
      <c r="A201" s="101"/>
      <c r="B201" s="102"/>
      <c r="C201" s="99"/>
      <c r="D201" s="99"/>
      <c r="E201" s="103">
        <v>8.2000000000000003E-2</v>
      </c>
      <c r="F201" s="11">
        <f ca="1">IFERROR(
  INDEX(
    ML_FRETE!$B$2:$I$30,
    MATCH(D201, ML_FRETE!$J$2:$J$30, 1),
    MATCH(G201, {0,19,49,79,100,120,150,200}, 1)
  ),
0
)</f>
        <v>5.65</v>
      </c>
      <c r="G201" s="3">
        <f t="shared" ref="G201:G247" ca="1" si="39">(C201+F201+$F$3)/(1-$F$2-E201-$B$2-$F$4)</f>
        <v>9.4481605351170579</v>
      </c>
      <c r="H201" s="9">
        <f t="shared" ref="H201:H247" ca="1" si="40">(G201-F201-E201*G201-C201-$B$2*G201-$F$3-$F$4*G201)/G201</f>
        <v>0.15000000000000002</v>
      </c>
      <c r="I201" s="85">
        <f t="shared" ref="I201:I247" ca="1" si="41">H201*G201</f>
        <v>1.4172240802675589</v>
      </c>
      <c r="J201" s="11">
        <f ca="1">IFERROR(
  INDEX(
    ML_FRETE!$B$2:$I$30,
    MATCH(D201, ML_FRETE!$J$2:$J$30, 1),
    MATCH(K201, {0,19,49,79,100,120,150,200}, 1)
  ),
5.65
)</f>
        <v>5.65</v>
      </c>
      <c r="K201" s="3">
        <f t="shared" ref="K201:K247" ca="1" si="42">(C201+J201+$F$3)/(1-$F$2-E201-$B$3-$F$4)</f>
        <v>8.7191358024691361</v>
      </c>
      <c r="L201" s="9">
        <f t="shared" ref="L201:L247" ca="1" si="43">(K201-J201-E201*K201-C201-$B$3*K201-$F$3-$F$4*K201)/K201</f>
        <v>0.14999999999999997</v>
      </c>
      <c r="M201" s="85">
        <f t="shared" ref="M201:M247" ca="1" si="44">L201*K201</f>
        <v>1.30787037037037</v>
      </c>
      <c r="N201" s="11">
        <f t="shared" ref="N201:N247" ca="1" si="45">IF(O201&lt;=79.99,4+O201*0.2,
 IF(O201&lt;=99.99,16+O201*0.14,
  IF(O201&lt;=199.99,20+O201*0.14,
   26+O201*0.14
  )
 )
)</f>
        <v>5.4084507042256318</v>
      </c>
      <c r="O201" s="3">
        <f t="shared" ref="O201:O247" ca="1" si="46">(C201+N201+$F$3)/(1-$F$2-E201-$F$4)</f>
        <v>7.0422535211271242</v>
      </c>
      <c r="P201" s="90">
        <f t="shared" ref="P201:P247" ca="1" si="47">(O201-N201-C201-O201*E201-$F$3-$F$4*O201)/O201</f>
        <v>0.14999999999999994</v>
      </c>
      <c r="Q201" s="94">
        <f t="shared" ref="Q201:Q247" ca="1" si="48">P201*O201</f>
        <v>1.0563380281690682</v>
      </c>
      <c r="R201" s="10">
        <v>5</v>
      </c>
      <c r="S201" s="3">
        <f t="shared" ref="S201:S247" si="49">(C201+R201+$F$3)/(1-$F$2-E201-$B$4-$F$4)</f>
        <v>7.4850299401197598</v>
      </c>
      <c r="T201" s="90">
        <f t="shared" ref="T201:T247" si="50">(S201-C201-R201-$B$4*S201-E201*S201-$F$3-$F$4*S201)/S201</f>
        <v>0.14999999999999991</v>
      </c>
      <c r="U201" s="94">
        <f t="shared" ref="U201:U247" si="51">T201*S201</f>
        <v>1.1227544910179632</v>
      </c>
    </row>
    <row r="202" spans="1:21" x14ac:dyDescent="0.3">
      <c r="A202" s="101"/>
      <c r="B202" s="102"/>
      <c r="C202" s="99"/>
      <c r="D202" s="99"/>
      <c r="E202" s="103">
        <v>8.2000000000000003E-2</v>
      </c>
      <c r="F202" s="11">
        <f ca="1">IFERROR(
  INDEX(
    ML_FRETE!$B$2:$I$30,
    MATCH(D202, ML_FRETE!$J$2:$J$30, 1),
    MATCH(G202, {0,19,49,79,100,120,150,200}, 1)
  ),
0
)</f>
        <v>5.65</v>
      </c>
      <c r="G202" s="3">
        <f t="shared" ca="1" si="39"/>
        <v>9.4481605351170579</v>
      </c>
      <c r="H202" s="9">
        <f t="shared" ca="1" si="40"/>
        <v>0.15000000000000002</v>
      </c>
      <c r="I202" s="85">
        <f t="shared" ca="1" si="41"/>
        <v>1.4172240802675589</v>
      </c>
      <c r="J202" s="11">
        <f ca="1">IFERROR(
  INDEX(
    ML_FRETE!$B$2:$I$30,
    MATCH(D202, ML_FRETE!$J$2:$J$30, 1),
    MATCH(K202, {0,19,49,79,100,120,150,200}, 1)
  ),
5.65
)</f>
        <v>5.65</v>
      </c>
      <c r="K202" s="3">
        <f t="shared" ca="1" si="42"/>
        <v>8.7191358024691361</v>
      </c>
      <c r="L202" s="9">
        <f t="shared" ca="1" si="43"/>
        <v>0.14999999999999997</v>
      </c>
      <c r="M202" s="85">
        <f t="shared" ca="1" si="44"/>
        <v>1.30787037037037</v>
      </c>
      <c r="N202" s="11">
        <f t="shared" ca="1" si="45"/>
        <v>5.4084507042256318</v>
      </c>
      <c r="O202" s="3">
        <f t="shared" ca="1" si="46"/>
        <v>7.0422535211271242</v>
      </c>
      <c r="P202" s="90">
        <f t="shared" ca="1" si="47"/>
        <v>0.14999999999999994</v>
      </c>
      <c r="Q202" s="94">
        <f t="shared" ca="1" si="48"/>
        <v>1.0563380281690682</v>
      </c>
      <c r="R202" s="10">
        <v>5</v>
      </c>
      <c r="S202" s="3">
        <f t="shared" si="49"/>
        <v>7.4850299401197598</v>
      </c>
      <c r="T202" s="90">
        <f t="shared" si="50"/>
        <v>0.14999999999999991</v>
      </c>
      <c r="U202" s="94">
        <f t="shared" si="51"/>
        <v>1.1227544910179632</v>
      </c>
    </row>
    <row r="203" spans="1:21" x14ac:dyDescent="0.3">
      <c r="A203" s="101"/>
      <c r="B203" s="102"/>
      <c r="C203" s="99"/>
      <c r="D203" s="99"/>
      <c r="E203" s="103">
        <v>8.2000000000000003E-2</v>
      </c>
      <c r="F203" s="11">
        <f ca="1">IFERROR(
  INDEX(
    ML_FRETE!$B$2:$I$30,
    MATCH(D203, ML_FRETE!$J$2:$J$30, 1),
    MATCH(G203, {0,19,49,79,100,120,150,200}, 1)
  ),
0
)</f>
        <v>5.65</v>
      </c>
      <c r="G203" s="3">
        <f t="shared" ca="1" si="39"/>
        <v>9.4481605351170579</v>
      </c>
      <c r="H203" s="9">
        <f t="shared" ca="1" si="40"/>
        <v>0.15000000000000002</v>
      </c>
      <c r="I203" s="85">
        <f t="shared" ca="1" si="41"/>
        <v>1.4172240802675589</v>
      </c>
      <c r="J203" s="11">
        <f ca="1">IFERROR(
  INDEX(
    ML_FRETE!$B$2:$I$30,
    MATCH(D203, ML_FRETE!$J$2:$J$30, 1),
    MATCH(K203, {0,19,49,79,100,120,150,200}, 1)
  ),
5.65
)</f>
        <v>5.65</v>
      </c>
      <c r="K203" s="3">
        <f t="shared" ca="1" si="42"/>
        <v>8.7191358024691361</v>
      </c>
      <c r="L203" s="9">
        <f t="shared" ca="1" si="43"/>
        <v>0.14999999999999997</v>
      </c>
      <c r="M203" s="85">
        <f t="shared" ca="1" si="44"/>
        <v>1.30787037037037</v>
      </c>
      <c r="N203" s="11">
        <f t="shared" ca="1" si="45"/>
        <v>5.4084507042256318</v>
      </c>
      <c r="O203" s="3">
        <f t="shared" ca="1" si="46"/>
        <v>7.0422535211271242</v>
      </c>
      <c r="P203" s="90">
        <f t="shared" ca="1" si="47"/>
        <v>0.14999999999999994</v>
      </c>
      <c r="Q203" s="94">
        <f t="shared" ca="1" si="48"/>
        <v>1.0563380281690682</v>
      </c>
      <c r="R203" s="10">
        <v>5</v>
      </c>
      <c r="S203" s="3">
        <f t="shared" si="49"/>
        <v>7.4850299401197598</v>
      </c>
      <c r="T203" s="90">
        <f t="shared" si="50"/>
        <v>0.14999999999999991</v>
      </c>
      <c r="U203" s="94">
        <f t="shared" si="51"/>
        <v>1.1227544910179632</v>
      </c>
    </row>
    <row r="204" spans="1:21" x14ac:dyDescent="0.3">
      <c r="A204" s="101"/>
      <c r="B204" s="102"/>
      <c r="C204" s="99"/>
      <c r="D204" s="99"/>
      <c r="E204" s="103">
        <v>8.2000000000000003E-2</v>
      </c>
      <c r="F204" s="11">
        <f ca="1">IFERROR(
  INDEX(
    ML_FRETE!$B$2:$I$30,
    MATCH(D204, ML_FRETE!$J$2:$J$30, 1),
    MATCH(G204, {0,19,49,79,100,120,150,200}, 1)
  ),
0
)</f>
        <v>5.65</v>
      </c>
      <c r="G204" s="3">
        <f t="shared" ca="1" si="39"/>
        <v>9.4481605351170579</v>
      </c>
      <c r="H204" s="9">
        <f t="shared" ca="1" si="40"/>
        <v>0.15000000000000002</v>
      </c>
      <c r="I204" s="85">
        <f t="shared" ca="1" si="41"/>
        <v>1.4172240802675589</v>
      </c>
      <c r="J204" s="11">
        <f ca="1">IFERROR(
  INDEX(
    ML_FRETE!$B$2:$I$30,
    MATCH(D204, ML_FRETE!$J$2:$J$30, 1),
    MATCH(K204, {0,19,49,79,100,120,150,200}, 1)
  ),
5.65
)</f>
        <v>5.65</v>
      </c>
      <c r="K204" s="3">
        <f t="shared" ca="1" si="42"/>
        <v>8.7191358024691361</v>
      </c>
      <c r="L204" s="9">
        <f t="shared" ca="1" si="43"/>
        <v>0.14999999999999997</v>
      </c>
      <c r="M204" s="85">
        <f t="shared" ca="1" si="44"/>
        <v>1.30787037037037</v>
      </c>
      <c r="N204" s="11">
        <f t="shared" ca="1" si="45"/>
        <v>5.4084507042256318</v>
      </c>
      <c r="O204" s="3">
        <f t="shared" ca="1" si="46"/>
        <v>7.0422535211271242</v>
      </c>
      <c r="P204" s="90">
        <f t="shared" ca="1" si="47"/>
        <v>0.14999999999999994</v>
      </c>
      <c r="Q204" s="94">
        <f t="shared" ca="1" si="48"/>
        <v>1.0563380281690682</v>
      </c>
      <c r="R204" s="10">
        <v>5</v>
      </c>
      <c r="S204" s="3">
        <f t="shared" si="49"/>
        <v>7.4850299401197598</v>
      </c>
      <c r="T204" s="90">
        <f t="shared" si="50"/>
        <v>0.14999999999999991</v>
      </c>
      <c r="U204" s="94">
        <f t="shared" si="51"/>
        <v>1.1227544910179632</v>
      </c>
    </row>
    <row r="205" spans="1:21" x14ac:dyDescent="0.3">
      <c r="A205" s="101"/>
      <c r="B205" s="102"/>
      <c r="C205" s="99"/>
      <c r="D205" s="99"/>
      <c r="E205" s="103">
        <v>8.2000000000000003E-2</v>
      </c>
      <c r="F205" s="11">
        <f ca="1">IFERROR(
  INDEX(
    ML_FRETE!$B$2:$I$30,
    MATCH(D205, ML_FRETE!$J$2:$J$30, 1),
    MATCH(G205, {0,19,49,79,100,120,150,200}, 1)
  ),
0
)</f>
        <v>5.65</v>
      </c>
      <c r="G205" s="3">
        <f t="shared" ca="1" si="39"/>
        <v>9.4481605351170579</v>
      </c>
      <c r="H205" s="9">
        <f t="shared" ca="1" si="40"/>
        <v>0.15000000000000002</v>
      </c>
      <c r="I205" s="85">
        <f t="shared" ca="1" si="41"/>
        <v>1.4172240802675589</v>
      </c>
      <c r="J205" s="11">
        <f ca="1">IFERROR(
  INDEX(
    ML_FRETE!$B$2:$I$30,
    MATCH(D205, ML_FRETE!$J$2:$J$30, 1),
    MATCH(K205, {0,19,49,79,100,120,150,200}, 1)
  ),
5.65
)</f>
        <v>5.65</v>
      </c>
      <c r="K205" s="3">
        <f t="shared" ca="1" si="42"/>
        <v>8.7191358024691361</v>
      </c>
      <c r="L205" s="9">
        <f t="shared" ca="1" si="43"/>
        <v>0.14999999999999997</v>
      </c>
      <c r="M205" s="85">
        <f t="shared" ca="1" si="44"/>
        <v>1.30787037037037</v>
      </c>
      <c r="N205" s="11">
        <f t="shared" ca="1" si="45"/>
        <v>5.4084507042256318</v>
      </c>
      <c r="O205" s="3">
        <f t="shared" ca="1" si="46"/>
        <v>7.0422535211271242</v>
      </c>
      <c r="P205" s="90">
        <f t="shared" ca="1" si="47"/>
        <v>0.14999999999999994</v>
      </c>
      <c r="Q205" s="94">
        <f t="shared" ca="1" si="48"/>
        <v>1.0563380281690682</v>
      </c>
      <c r="R205" s="10">
        <v>5</v>
      </c>
      <c r="S205" s="3">
        <f t="shared" si="49"/>
        <v>7.4850299401197598</v>
      </c>
      <c r="T205" s="90">
        <f t="shared" si="50"/>
        <v>0.14999999999999991</v>
      </c>
      <c r="U205" s="94">
        <f t="shared" si="51"/>
        <v>1.1227544910179632</v>
      </c>
    </row>
    <row r="206" spans="1:21" x14ac:dyDescent="0.3">
      <c r="A206" s="101"/>
      <c r="B206" s="102"/>
      <c r="C206" s="99"/>
      <c r="D206" s="99"/>
      <c r="E206" s="103">
        <v>8.2000000000000003E-2</v>
      </c>
      <c r="F206" s="11">
        <f ca="1">IFERROR(
  INDEX(
    ML_FRETE!$B$2:$I$30,
    MATCH(D206, ML_FRETE!$J$2:$J$30, 1),
    MATCH(G206, {0,19,49,79,100,120,150,200}, 1)
  ),
0
)</f>
        <v>5.65</v>
      </c>
      <c r="G206" s="3">
        <f t="shared" ca="1" si="39"/>
        <v>9.4481605351170579</v>
      </c>
      <c r="H206" s="9">
        <f t="shared" ca="1" si="40"/>
        <v>0.15000000000000002</v>
      </c>
      <c r="I206" s="85">
        <f t="shared" ca="1" si="41"/>
        <v>1.4172240802675589</v>
      </c>
      <c r="J206" s="11">
        <f ca="1">IFERROR(
  INDEX(
    ML_FRETE!$B$2:$I$30,
    MATCH(D206, ML_FRETE!$J$2:$J$30, 1),
    MATCH(K206, {0,19,49,79,100,120,150,200}, 1)
  ),
5.65
)</f>
        <v>5.65</v>
      </c>
      <c r="K206" s="3">
        <f t="shared" ca="1" si="42"/>
        <v>8.7191358024691361</v>
      </c>
      <c r="L206" s="9">
        <f t="shared" ca="1" si="43"/>
        <v>0.14999999999999997</v>
      </c>
      <c r="M206" s="85">
        <f t="shared" ca="1" si="44"/>
        <v>1.30787037037037</v>
      </c>
      <c r="N206" s="11">
        <f t="shared" ca="1" si="45"/>
        <v>5.4084507042256318</v>
      </c>
      <c r="O206" s="3">
        <f t="shared" ca="1" si="46"/>
        <v>7.0422535211271242</v>
      </c>
      <c r="P206" s="90">
        <f t="shared" ca="1" si="47"/>
        <v>0.14999999999999994</v>
      </c>
      <c r="Q206" s="94">
        <f t="shared" ca="1" si="48"/>
        <v>1.0563380281690682</v>
      </c>
      <c r="R206" s="10">
        <v>5</v>
      </c>
      <c r="S206" s="3">
        <f t="shared" si="49"/>
        <v>7.4850299401197598</v>
      </c>
      <c r="T206" s="90">
        <f t="shared" si="50"/>
        <v>0.14999999999999991</v>
      </c>
      <c r="U206" s="94">
        <f t="shared" si="51"/>
        <v>1.1227544910179632</v>
      </c>
    </row>
    <row r="207" spans="1:21" x14ac:dyDescent="0.3">
      <c r="A207" s="101"/>
      <c r="B207" s="102"/>
      <c r="C207" s="99"/>
      <c r="D207" s="99"/>
      <c r="E207" s="103">
        <v>8.2000000000000003E-2</v>
      </c>
      <c r="F207" s="11">
        <f ca="1">IFERROR(
  INDEX(
    ML_FRETE!$B$2:$I$30,
    MATCH(D207, ML_FRETE!$J$2:$J$30, 1),
    MATCH(G207, {0,19,49,79,100,120,150,200}, 1)
  ),
0
)</f>
        <v>5.65</v>
      </c>
      <c r="G207" s="3">
        <f t="shared" ca="1" si="39"/>
        <v>9.4481605351170579</v>
      </c>
      <c r="H207" s="9">
        <f t="shared" ca="1" si="40"/>
        <v>0.15000000000000002</v>
      </c>
      <c r="I207" s="85">
        <f t="shared" ca="1" si="41"/>
        <v>1.4172240802675589</v>
      </c>
      <c r="J207" s="11">
        <f ca="1">IFERROR(
  INDEX(
    ML_FRETE!$B$2:$I$30,
    MATCH(D207, ML_FRETE!$J$2:$J$30, 1),
    MATCH(K207, {0,19,49,79,100,120,150,200}, 1)
  ),
5.65
)</f>
        <v>5.65</v>
      </c>
      <c r="K207" s="3">
        <f t="shared" ca="1" si="42"/>
        <v>8.7191358024691361</v>
      </c>
      <c r="L207" s="9">
        <f t="shared" ca="1" si="43"/>
        <v>0.14999999999999997</v>
      </c>
      <c r="M207" s="85">
        <f t="shared" ca="1" si="44"/>
        <v>1.30787037037037</v>
      </c>
      <c r="N207" s="11">
        <f t="shared" ca="1" si="45"/>
        <v>5.4084507042256318</v>
      </c>
      <c r="O207" s="3">
        <f t="shared" ca="1" si="46"/>
        <v>7.0422535211271242</v>
      </c>
      <c r="P207" s="90">
        <f t="shared" ca="1" si="47"/>
        <v>0.14999999999999994</v>
      </c>
      <c r="Q207" s="94">
        <f t="shared" ca="1" si="48"/>
        <v>1.0563380281690682</v>
      </c>
      <c r="R207" s="10">
        <v>5</v>
      </c>
      <c r="S207" s="3">
        <f t="shared" si="49"/>
        <v>7.4850299401197598</v>
      </c>
      <c r="T207" s="90">
        <f t="shared" si="50"/>
        <v>0.14999999999999991</v>
      </c>
      <c r="U207" s="94">
        <f t="shared" si="51"/>
        <v>1.1227544910179632</v>
      </c>
    </row>
    <row r="208" spans="1:21" x14ac:dyDescent="0.3">
      <c r="A208" s="101"/>
      <c r="B208" s="102"/>
      <c r="C208" s="99"/>
      <c r="D208" s="99"/>
      <c r="E208" s="103">
        <v>8.2000000000000003E-2</v>
      </c>
      <c r="F208" s="11">
        <f ca="1">IFERROR(
  INDEX(
    ML_FRETE!$B$2:$I$30,
    MATCH(D208, ML_FRETE!$J$2:$J$30, 1),
    MATCH(G208, {0,19,49,79,100,120,150,200}, 1)
  ),
0
)</f>
        <v>5.65</v>
      </c>
      <c r="G208" s="3">
        <f t="shared" ca="1" si="39"/>
        <v>9.4481605351170579</v>
      </c>
      <c r="H208" s="9">
        <f t="shared" ca="1" si="40"/>
        <v>0.15000000000000002</v>
      </c>
      <c r="I208" s="85">
        <f t="shared" ca="1" si="41"/>
        <v>1.4172240802675589</v>
      </c>
      <c r="J208" s="11">
        <f ca="1">IFERROR(
  INDEX(
    ML_FRETE!$B$2:$I$30,
    MATCH(D208, ML_FRETE!$J$2:$J$30, 1),
    MATCH(K208, {0,19,49,79,100,120,150,200}, 1)
  ),
5.65
)</f>
        <v>5.65</v>
      </c>
      <c r="K208" s="3">
        <f t="shared" ca="1" si="42"/>
        <v>8.7191358024691361</v>
      </c>
      <c r="L208" s="9">
        <f t="shared" ca="1" si="43"/>
        <v>0.14999999999999997</v>
      </c>
      <c r="M208" s="85">
        <f t="shared" ca="1" si="44"/>
        <v>1.30787037037037</v>
      </c>
      <c r="N208" s="11">
        <f t="shared" ca="1" si="45"/>
        <v>5.4084507042256318</v>
      </c>
      <c r="O208" s="3">
        <f t="shared" ca="1" si="46"/>
        <v>7.0422535211271242</v>
      </c>
      <c r="P208" s="90">
        <f t="shared" ca="1" si="47"/>
        <v>0.14999999999999994</v>
      </c>
      <c r="Q208" s="94">
        <f t="shared" ca="1" si="48"/>
        <v>1.0563380281690682</v>
      </c>
      <c r="R208" s="10">
        <v>5</v>
      </c>
      <c r="S208" s="3">
        <f t="shared" si="49"/>
        <v>7.4850299401197598</v>
      </c>
      <c r="T208" s="90">
        <f t="shared" si="50"/>
        <v>0.14999999999999991</v>
      </c>
      <c r="U208" s="94">
        <f t="shared" si="51"/>
        <v>1.1227544910179632</v>
      </c>
    </row>
    <row r="209" spans="1:21" x14ac:dyDescent="0.3">
      <c r="A209" s="101"/>
      <c r="B209" s="102"/>
      <c r="C209" s="99"/>
      <c r="D209" s="99"/>
      <c r="E209" s="103">
        <v>8.2000000000000003E-2</v>
      </c>
      <c r="F209" s="11">
        <f ca="1">IFERROR(
  INDEX(
    ML_FRETE!$B$2:$I$30,
    MATCH(D209, ML_FRETE!$J$2:$J$30, 1),
    MATCH(G209, {0,19,49,79,100,120,150,200}, 1)
  ),
0
)</f>
        <v>5.65</v>
      </c>
      <c r="G209" s="3">
        <f t="shared" ca="1" si="39"/>
        <v>9.4481605351170579</v>
      </c>
      <c r="H209" s="9">
        <f t="shared" ca="1" si="40"/>
        <v>0.15000000000000002</v>
      </c>
      <c r="I209" s="85">
        <f t="shared" ca="1" si="41"/>
        <v>1.4172240802675589</v>
      </c>
      <c r="J209" s="11">
        <f ca="1">IFERROR(
  INDEX(
    ML_FRETE!$B$2:$I$30,
    MATCH(D209, ML_FRETE!$J$2:$J$30, 1),
    MATCH(K209, {0,19,49,79,100,120,150,200}, 1)
  ),
5.65
)</f>
        <v>5.65</v>
      </c>
      <c r="K209" s="3">
        <f t="shared" ca="1" si="42"/>
        <v>8.7191358024691361</v>
      </c>
      <c r="L209" s="9">
        <f t="shared" ca="1" si="43"/>
        <v>0.14999999999999997</v>
      </c>
      <c r="M209" s="85">
        <f t="shared" ca="1" si="44"/>
        <v>1.30787037037037</v>
      </c>
      <c r="N209" s="11">
        <f t="shared" ca="1" si="45"/>
        <v>5.4084507042256318</v>
      </c>
      <c r="O209" s="3">
        <f t="shared" ca="1" si="46"/>
        <v>7.0422535211271242</v>
      </c>
      <c r="P209" s="90">
        <f t="shared" ca="1" si="47"/>
        <v>0.14999999999999994</v>
      </c>
      <c r="Q209" s="94">
        <f t="shared" ca="1" si="48"/>
        <v>1.0563380281690682</v>
      </c>
      <c r="R209" s="10">
        <v>5</v>
      </c>
      <c r="S209" s="3">
        <f t="shared" si="49"/>
        <v>7.4850299401197598</v>
      </c>
      <c r="T209" s="90">
        <f t="shared" si="50"/>
        <v>0.14999999999999991</v>
      </c>
      <c r="U209" s="94">
        <f t="shared" si="51"/>
        <v>1.1227544910179632</v>
      </c>
    </row>
    <row r="210" spans="1:21" x14ac:dyDescent="0.3">
      <c r="A210" s="101"/>
      <c r="B210" s="102"/>
      <c r="C210" s="99"/>
      <c r="D210" s="99"/>
      <c r="E210" s="103">
        <v>8.2000000000000003E-2</v>
      </c>
      <c r="F210" s="11">
        <f ca="1">IFERROR(
  INDEX(
    ML_FRETE!$B$2:$I$30,
    MATCH(D210, ML_FRETE!$J$2:$J$30, 1),
    MATCH(G210, {0,19,49,79,100,120,150,200}, 1)
  ),
0
)</f>
        <v>5.65</v>
      </c>
      <c r="G210" s="3">
        <f t="shared" ca="1" si="39"/>
        <v>9.4481605351170579</v>
      </c>
      <c r="H210" s="9">
        <f t="shared" ca="1" si="40"/>
        <v>0.15000000000000002</v>
      </c>
      <c r="I210" s="85">
        <f t="shared" ca="1" si="41"/>
        <v>1.4172240802675589</v>
      </c>
      <c r="J210" s="11">
        <f ca="1">IFERROR(
  INDEX(
    ML_FRETE!$B$2:$I$30,
    MATCH(D210, ML_FRETE!$J$2:$J$30, 1),
    MATCH(K210, {0,19,49,79,100,120,150,200}, 1)
  ),
5.65
)</f>
        <v>5.65</v>
      </c>
      <c r="K210" s="3">
        <f t="shared" ca="1" si="42"/>
        <v>8.7191358024691361</v>
      </c>
      <c r="L210" s="9">
        <f t="shared" ca="1" si="43"/>
        <v>0.14999999999999997</v>
      </c>
      <c r="M210" s="85">
        <f t="shared" ca="1" si="44"/>
        <v>1.30787037037037</v>
      </c>
      <c r="N210" s="11">
        <f t="shared" ca="1" si="45"/>
        <v>5.4084507042256318</v>
      </c>
      <c r="O210" s="3">
        <f t="shared" ca="1" si="46"/>
        <v>7.0422535211271242</v>
      </c>
      <c r="P210" s="90">
        <f t="shared" ca="1" si="47"/>
        <v>0.14999999999999994</v>
      </c>
      <c r="Q210" s="94">
        <f t="shared" ca="1" si="48"/>
        <v>1.0563380281690682</v>
      </c>
      <c r="R210" s="10">
        <v>5</v>
      </c>
      <c r="S210" s="3">
        <f t="shared" si="49"/>
        <v>7.4850299401197598</v>
      </c>
      <c r="T210" s="90">
        <f t="shared" si="50"/>
        <v>0.14999999999999991</v>
      </c>
      <c r="U210" s="94">
        <f t="shared" si="51"/>
        <v>1.1227544910179632</v>
      </c>
    </row>
    <row r="211" spans="1:21" x14ac:dyDescent="0.3">
      <c r="A211" s="101"/>
      <c r="B211" s="102"/>
      <c r="C211" s="99"/>
      <c r="D211" s="99"/>
      <c r="E211" s="103">
        <v>8.2000000000000003E-2</v>
      </c>
      <c r="F211" s="11">
        <f ca="1">IFERROR(
  INDEX(
    ML_FRETE!$B$2:$I$30,
    MATCH(D211, ML_FRETE!$J$2:$J$30, 1),
    MATCH(G211, {0,19,49,79,100,120,150,200}, 1)
  ),
0
)</f>
        <v>5.65</v>
      </c>
      <c r="G211" s="3">
        <f t="shared" ca="1" si="39"/>
        <v>9.4481605351170579</v>
      </c>
      <c r="H211" s="9">
        <f t="shared" ca="1" si="40"/>
        <v>0.15000000000000002</v>
      </c>
      <c r="I211" s="85">
        <f t="shared" ca="1" si="41"/>
        <v>1.4172240802675589</v>
      </c>
      <c r="J211" s="11">
        <f ca="1">IFERROR(
  INDEX(
    ML_FRETE!$B$2:$I$30,
    MATCH(D211, ML_FRETE!$J$2:$J$30, 1),
    MATCH(K211, {0,19,49,79,100,120,150,200}, 1)
  ),
5.65
)</f>
        <v>5.65</v>
      </c>
      <c r="K211" s="3">
        <f t="shared" ca="1" si="42"/>
        <v>8.7191358024691361</v>
      </c>
      <c r="L211" s="9">
        <f t="shared" ca="1" si="43"/>
        <v>0.14999999999999997</v>
      </c>
      <c r="M211" s="85">
        <f t="shared" ca="1" si="44"/>
        <v>1.30787037037037</v>
      </c>
      <c r="N211" s="11">
        <f t="shared" ca="1" si="45"/>
        <v>5.4084507042256318</v>
      </c>
      <c r="O211" s="3">
        <f t="shared" ca="1" si="46"/>
        <v>7.0422535211271242</v>
      </c>
      <c r="P211" s="90">
        <f t="shared" ca="1" si="47"/>
        <v>0.14999999999999994</v>
      </c>
      <c r="Q211" s="94">
        <f t="shared" ca="1" si="48"/>
        <v>1.0563380281690682</v>
      </c>
      <c r="R211" s="10">
        <v>5</v>
      </c>
      <c r="S211" s="3">
        <f t="shared" si="49"/>
        <v>7.4850299401197598</v>
      </c>
      <c r="T211" s="90">
        <f t="shared" si="50"/>
        <v>0.14999999999999991</v>
      </c>
      <c r="U211" s="94">
        <f t="shared" si="51"/>
        <v>1.1227544910179632</v>
      </c>
    </row>
    <row r="212" spans="1:21" x14ac:dyDescent="0.3">
      <c r="A212" s="101"/>
      <c r="B212" s="102"/>
      <c r="C212" s="99"/>
      <c r="D212" s="99"/>
      <c r="E212" s="103">
        <v>8.2000000000000003E-2</v>
      </c>
      <c r="F212" s="11">
        <f ca="1">IFERROR(
  INDEX(
    ML_FRETE!$B$2:$I$30,
    MATCH(D212, ML_FRETE!$J$2:$J$30, 1),
    MATCH(G212, {0,19,49,79,100,120,150,200}, 1)
  ),
0
)</f>
        <v>5.65</v>
      </c>
      <c r="G212" s="3">
        <f t="shared" ca="1" si="39"/>
        <v>9.4481605351170579</v>
      </c>
      <c r="H212" s="9">
        <f t="shared" ca="1" si="40"/>
        <v>0.15000000000000002</v>
      </c>
      <c r="I212" s="85">
        <f t="shared" ca="1" si="41"/>
        <v>1.4172240802675589</v>
      </c>
      <c r="J212" s="11">
        <f ca="1">IFERROR(
  INDEX(
    ML_FRETE!$B$2:$I$30,
    MATCH(D212, ML_FRETE!$J$2:$J$30, 1),
    MATCH(K212, {0,19,49,79,100,120,150,200}, 1)
  ),
5.65
)</f>
        <v>5.65</v>
      </c>
      <c r="K212" s="3">
        <f t="shared" ca="1" si="42"/>
        <v>8.7191358024691361</v>
      </c>
      <c r="L212" s="9">
        <f t="shared" ca="1" si="43"/>
        <v>0.14999999999999997</v>
      </c>
      <c r="M212" s="85">
        <f t="shared" ca="1" si="44"/>
        <v>1.30787037037037</v>
      </c>
      <c r="N212" s="11">
        <f t="shared" ca="1" si="45"/>
        <v>5.4084507042256318</v>
      </c>
      <c r="O212" s="3">
        <f t="shared" ca="1" si="46"/>
        <v>7.0422535211271242</v>
      </c>
      <c r="P212" s="90">
        <f t="shared" ca="1" si="47"/>
        <v>0.14999999999999994</v>
      </c>
      <c r="Q212" s="94">
        <f t="shared" ca="1" si="48"/>
        <v>1.0563380281690682</v>
      </c>
      <c r="R212" s="10">
        <v>5</v>
      </c>
      <c r="S212" s="3">
        <f t="shared" si="49"/>
        <v>7.4850299401197598</v>
      </c>
      <c r="T212" s="90">
        <f t="shared" si="50"/>
        <v>0.14999999999999991</v>
      </c>
      <c r="U212" s="94">
        <f t="shared" si="51"/>
        <v>1.1227544910179632</v>
      </c>
    </row>
    <row r="213" spans="1:21" x14ac:dyDescent="0.3">
      <c r="A213" s="101"/>
      <c r="B213" s="102"/>
      <c r="C213" s="99"/>
      <c r="D213" s="99"/>
      <c r="E213" s="103">
        <v>8.2000000000000003E-2</v>
      </c>
      <c r="F213" s="11">
        <f ca="1">IFERROR(
  INDEX(
    ML_FRETE!$B$2:$I$30,
    MATCH(D213, ML_FRETE!$J$2:$J$30, 1),
    MATCH(G213, {0,19,49,79,100,120,150,200}, 1)
  ),
0
)</f>
        <v>5.65</v>
      </c>
      <c r="G213" s="3">
        <f t="shared" ca="1" si="39"/>
        <v>9.4481605351170579</v>
      </c>
      <c r="H213" s="9">
        <f t="shared" ca="1" si="40"/>
        <v>0.15000000000000002</v>
      </c>
      <c r="I213" s="85">
        <f t="shared" ca="1" si="41"/>
        <v>1.4172240802675589</v>
      </c>
      <c r="J213" s="11">
        <f ca="1">IFERROR(
  INDEX(
    ML_FRETE!$B$2:$I$30,
    MATCH(D213, ML_FRETE!$J$2:$J$30, 1),
    MATCH(K213, {0,19,49,79,100,120,150,200}, 1)
  ),
5.65
)</f>
        <v>5.65</v>
      </c>
      <c r="K213" s="3">
        <f t="shared" ca="1" si="42"/>
        <v>8.7191358024691361</v>
      </c>
      <c r="L213" s="9">
        <f t="shared" ca="1" si="43"/>
        <v>0.14999999999999997</v>
      </c>
      <c r="M213" s="85">
        <f t="shared" ca="1" si="44"/>
        <v>1.30787037037037</v>
      </c>
      <c r="N213" s="11">
        <f t="shared" ca="1" si="45"/>
        <v>5.4084507042256318</v>
      </c>
      <c r="O213" s="3">
        <f t="shared" ca="1" si="46"/>
        <v>7.0422535211271242</v>
      </c>
      <c r="P213" s="90">
        <f t="shared" ca="1" si="47"/>
        <v>0.14999999999999994</v>
      </c>
      <c r="Q213" s="94">
        <f t="shared" ca="1" si="48"/>
        <v>1.0563380281690682</v>
      </c>
      <c r="R213" s="10">
        <v>5</v>
      </c>
      <c r="S213" s="3">
        <f t="shared" si="49"/>
        <v>7.4850299401197598</v>
      </c>
      <c r="T213" s="90">
        <f t="shared" si="50"/>
        <v>0.14999999999999991</v>
      </c>
      <c r="U213" s="94">
        <f t="shared" si="51"/>
        <v>1.1227544910179632</v>
      </c>
    </row>
    <row r="214" spans="1:21" x14ac:dyDescent="0.3">
      <c r="A214" s="101"/>
      <c r="B214" s="102"/>
      <c r="C214" s="99"/>
      <c r="D214" s="99"/>
      <c r="E214" s="103">
        <v>8.2000000000000003E-2</v>
      </c>
      <c r="F214" s="11">
        <f ca="1">IFERROR(
  INDEX(
    ML_FRETE!$B$2:$I$30,
    MATCH(D214, ML_FRETE!$J$2:$J$30, 1),
    MATCH(G214, {0,19,49,79,100,120,150,200}, 1)
  ),
0
)</f>
        <v>5.65</v>
      </c>
      <c r="G214" s="3">
        <f t="shared" ca="1" si="39"/>
        <v>9.4481605351170579</v>
      </c>
      <c r="H214" s="9">
        <f t="shared" ca="1" si="40"/>
        <v>0.15000000000000002</v>
      </c>
      <c r="I214" s="85">
        <f t="shared" ca="1" si="41"/>
        <v>1.4172240802675589</v>
      </c>
      <c r="J214" s="11">
        <f ca="1">IFERROR(
  INDEX(
    ML_FRETE!$B$2:$I$30,
    MATCH(D214, ML_FRETE!$J$2:$J$30, 1),
    MATCH(K214, {0,19,49,79,100,120,150,200}, 1)
  ),
5.65
)</f>
        <v>5.65</v>
      </c>
      <c r="K214" s="3">
        <f t="shared" ca="1" si="42"/>
        <v>8.7191358024691361</v>
      </c>
      <c r="L214" s="9">
        <f t="shared" ca="1" si="43"/>
        <v>0.14999999999999997</v>
      </c>
      <c r="M214" s="85">
        <f t="shared" ca="1" si="44"/>
        <v>1.30787037037037</v>
      </c>
      <c r="N214" s="11">
        <f t="shared" ca="1" si="45"/>
        <v>5.4084507042256318</v>
      </c>
      <c r="O214" s="3">
        <f t="shared" ca="1" si="46"/>
        <v>7.0422535211271242</v>
      </c>
      <c r="P214" s="90">
        <f t="shared" ca="1" si="47"/>
        <v>0.14999999999999994</v>
      </c>
      <c r="Q214" s="94">
        <f t="shared" ca="1" si="48"/>
        <v>1.0563380281690682</v>
      </c>
      <c r="R214" s="10">
        <v>5</v>
      </c>
      <c r="S214" s="3">
        <f t="shared" si="49"/>
        <v>7.4850299401197598</v>
      </c>
      <c r="T214" s="90">
        <f t="shared" si="50"/>
        <v>0.14999999999999991</v>
      </c>
      <c r="U214" s="94">
        <f t="shared" si="51"/>
        <v>1.1227544910179632</v>
      </c>
    </row>
    <row r="215" spans="1:21" x14ac:dyDescent="0.3">
      <c r="A215" s="101"/>
      <c r="B215" s="102"/>
      <c r="C215" s="99"/>
      <c r="D215" s="99"/>
      <c r="E215" s="103">
        <v>8.2000000000000003E-2</v>
      </c>
      <c r="F215" s="11">
        <f ca="1">IFERROR(
  INDEX(
    ML_FRETE!$B$2:$I$30,
    MATCH(D215, ML_FRETE!$J$2:$J$30, 1),
    MATCH(G215, {0,19,49,79,100,120,150,200}, 1)
  ),
0
)</f>
        <v>5.65</v>
      </c>
      <c r="G215" s="3">
        <f t="shared" ca="1" si="39"/>
        <v>9.4481605351170579</v>
      </c>
      <c r="H215" s="9">
        <f t="shared" ca="1" si="40"/>
        <v>0.15000000000000002</v>
      </c>
      <c r="I215" s="85">
        <f t="shared" ca="1" si="41"/>
        <v>1.4172240802675589</v>
      </c>
      <c r="J215" s="11">
        <f ca="1">IFERROR(
  INDEX(
    ML_FRETE!$B$2:$I$30,
    MATCH(D215, ML_FRETE!$J$2:$J$30, 1),
    MATCH(K215, {0,19,49,79,100,120,150,200}, 1)
  ),
5.65
)</f>
        <v>5.65</v>
      </c>
      <c r="K215" s="3">
        <f t="shared" ca="1" si="42"/>
        <v>8.7191358024691361</v>
      </c>
      <c r="L215" s="9">
        <f t="shared" ca="1" si="43"/>
        <v>0.14999999999999997</v>
      </c>
      <c r="M215" s="85">
        <f t="shared" ca="1" si="44"/>
        <v>1.30787037037037</v>
      </c>
      <c r="N215" s="11">
        <f t="shared" ca="1" si="45"/>
        <v>5.4084507042256318</v>
      </c>
      <c r="O215" s="3">
        <f t="shared" ca="1" si="46"/>
        <v>7.0422535211271242</v>
      </c>
      <c r="P215" s="90">
        <f t="shared" ca="1" si="47"/>
        <v>0.14999999999999994</v>
      </c>
      <c r="Q215" s="94">
        <f t="shared" ca="1" si="48"/>
        <v>1.0563380281690682</v>
      </c>
      <c r="R215" s="10">
        <v>5</v>
      </c>
      <c r="S215" s="3">
        <f t="shared" si="49"/>
        <v>7.4850299401197598</v>
      </c>
      <c r="T215" s="90">
        <f t="shared" si="50"/>
        <v>0.14999999999999991</v>
      </c>
      <c r="U215" s="94">
        <f t="shared" si="51"/>
        <v>1.1227544910179632</v>
      </c>
    </row>
    <row r="216" spans="1:21" x14ac:dyDescent="0.3">
      <c r="A216" s="101"/>
      <c r="B216" s="102"/>
      <c r="C216" s="99"/>
      <c r="D216" s="99"/>
      <c r="E216" s="103">
        <v>8.2000000000000003E-2</v>
      </c>
      <c r="F216" s="11">
        <f ca="1">IFERROR(
  INDEX(
    ML_FRETE!$B$2:$I$30,
    MATCH(D216, ML_FRETE!$J$2:$J$30, 1),
    MATCH(G216, {0,19,49,79,100,120,150,200}, 1)
  ),
0
)</f>
        <v>5.65</v>
      </c>
      <c r="G216" s="3">
        <f t="shared" ca="1" si="39"/>
        <v>9.4481605351170579</v>
      </c>
      <c r="H216" s="9">
        <f t="shared" ca="1" si="40"/>
        <v>0.15000000000000002</v>
      </c>
      <c r="I216" s="85">
        <f t="shared" ca="1" si="41"/>
        <v>1.4172240802675589</v>
      </c>
      <c r="J216" s="11">
        <f ca="1">IFERROR(
  INDEX(
    ML_FRETE!$B$2:$I$30,
    MATCH(D216, ML_FRETE!$J$2:$J$30, 1),
    MATCH(K216, {0,19,49,79,100,120,150,200}, 1)
  ),
5.65
)</f>
        <v>5.65</v>
      </c>
      <c r="K216" s="3">
        <f t="shared" ca="1" si="42"/>
        <v>8.7191358024691361</v>
      </c>
      <c r="L216" s="9">
        <f t="shared" ca="1" si="43"/>
        <v>0.14999999999999997</v>
      </c>
      <c r="M216" s="85">
        <f t="shared" ca="1" si="44"/>
        <v>1.30787037037037</v>
      </c>
      <c r="N216" s="11">
        <f t="shared" ca="1" si="45"/>
        <v>5.4084507042256318</v>
      </c>
      <c r="O216" s="3">
        <f t="shared" ca="1" si="46"/>
        <v>7.0422535211271242</v>
      </c>
      <c r="P216" s="90">
        <f t="shared" ca="1" si="47"/>
        <v>0.14999999999999994</v>
      </c>
      <c r="Q216" s="94">
        <f t="shared" ca="1" si="48"/>
        <v>1.0563380281690682</v>
      </c>
      <c r="R216" s="10">
        <v>5</v>
      </c>
      <c r="S216" s="3">
        <f t="shared" si="49"/>
        <v>7.4850299401197598</v>
      </c>
      <c r="T216" s="90">
        <f t="shared" si="50"/>
        <v>0.14999999999999991</v>
      </c>
      <c r="U216" s="94">
        <f t="shared" si="51"/>
        <v>1.1227544910179632</v>
      </c>
    </row>
    <row r="217" spans="1:21" x14ac:dyDescent="0.3">
      <c r="A217" s="101"/>
      <c r="B217" s="102"/>
      <c r="C217" s="99"/>
      <c r="D217" s="99"/>
      <c r="E217" s="103">
        <v>8.2000000000000003E-2</v>
      </c>
      <c r="F217" s="11">
        <f ca="1">IFERROR(
  INDEX(
    ML_FRETE!$B$2:$I$30,
    MATCH(D217, ML_FRETE!$J$2:$J$30, 1),
    MATCH(G217, {0,19,49,79,100,120,150,200}, 1)
  ),
0
)</f>
        <v>5.65</v>
      </c>
      <c r="G217" s="3">
        <f t="shared" ca="1" si="39"/>
        <v>9.4481605351170579</v>
      </c>
      <c r="H217" s="9">
        <f t="shared" ca="1" si="40"/>
        <v>0.15000000000000002</v>
      </c>
      <c r="I217" s="85">
        <f t="shared" ca="1" si="41"/>
        <v>1.4172240802675589</v>
      </c>
      <c r="J217" s="11">
        <f ca="1">IFERROR(
  INDEX(
    ML_FRETE!$B$2:$I$30,
    MATCH(D217, ML_FRETE!$J$2:$J$30, 1),
    MATCH(K217, {0,19,49,79,100,120,150,200}, 1)
  ),
5.65
)</f>
        <v>5.65</v>
      </c>
      <c r="K217" s="3">
        <f t="shared" ca="1" si="42"/>
        <v>8.7191358024691361</v>
      </c>
      <c r="L217" s="9">
        <f t="shared" ca="1" si="43"/>
        <v>0.14999999999999997</v>
      </c>
      <c r="M217" s="85">
        <f t="shared" ca="1" si="44"/>
        <v>1.30787037037037</v>
      </c>
      <c r="N217" s="11">
        <f t="shared" ca="1" si="45"/>
        <v>5.4084507042256318</v>
      </c>
      <c r="O217" s="3">
        <f t="shared" ca="1" si="46"/>
        <v>7.0422535211271242</v>
      </c>
      <c r="P217" s="90">
        <f t="shared" ca="1" si="47"/>
        <v>0.14999999999999994</v>
      </c>
      <c r="Q217" s="94">
        <f t="shared" ca="1" si="48"/>
        <v>1.0563380281690682</v>
      </c>
      <c r="R217" s="10">
        <v>5</v>
      </c>
      <c r="S217" s="3">
        <f t="shared" si="49"/>
        <v>7.4850299401197598</v>
      </c>
      <c r="T217" s="90">
        <f t="shared" si="50"/>
        <v>0.14999999999999991</v>
      </c>
      <c r="U217" s="94">
        <f t="shared" si="51"/>
        <v>1.1227544910179632</v>
      </c>
    </row>
    <row r="218" spans="1:21" x14ac:dyDescent="0.3">
      <c r="A218" s="101"/>
      <c r="B218" s="102"/>
      <c r="C218" s="99"/>
      <c r="D218" s="99"/>
      <c r="E218" s="103">
        <v>8.2000000000000003E-2</v>
      </c>
      <c r="F218" s="11">
        <f ca="1">IFERROR(
  INDEX(
    ML_FRETE!$B$2:$I$30,
    MATCH(D218, ML_FRETE!$J$2:$J$30, 1),
    MATCH(G218, {0,19,49,79,100,120,150,200}, 1)
  ),
0
)</f>
        <v>5.65</v>
      </c>
      <c r="G218" s="3">
        <f t="shared" ca="1" si="39"/>
        <v>9.4481605351170579</v>
      </c>
      <c r="H218" s="9">
        <f t="shared" ca="1" si="40"/>
        <v>0.15000000000000002</v>
      </c>
      <c r="I218" s="85">
        <f t="shared" ca="1" si="41"/>
        <v>1.4172240802675589</v>
      </c>
      <c r="J218" s="11">
        <f ca="1">IFERROR(
  INDEX(
    ML_FRETE!$B$2:$I$30,
    MATCH(D218, ML_FRETE!$J$2:$J$30, 1),
    MATCH(K218, {0,19,49,79,100,120,150,200}, 1)
  ),
5.65
)</f>
        <v>5.65</v>
      </c>
      <c r="K218" s="3">
        <f t="shared" ca="1" si="42"/>
        <v>8.7191358024691361</v>
      </c>
      <c r="L218" s="9">
        <f t="shared" ca="1" si="43"/>
        <v>0.14999999999999997</v>
      </c>
      <c r="M218" s="85">
        <f t="shared" ca="1" si="44"/>
        <v>1.30787037037037</v>
      </c>
      <c r="N218" s="11">
        <f t="shared" ca="1" si="45"/>
        <v>5.4084507042256318</v>
      </c>
      <c r="O218" s="3">
        <f t="shared" ca="1" si="46"/>
        <v>7.0422535211271242</v>
      </c>
      <c r="P218" s="90">
        <f t="shared" ca="1" si="47"/>
        <v>0.14999999999999994</v>
      </c>
      <c r="Q218" s="94">
        <f t="shared" ca="1" si="48"/>
        <v>1.0563380281690682</v>
      </c>
      <c r="R218" s="10">
        <v>5</v>
      </c>
      <c r="S218" s="3">
        <f t="shared" si="49"/>
        <v>7.4850299401197598</v>
      </c>
      <c r="T218" s="90">
        <f t="shared" si="50"/>
        <v>0.14999999999999991</v>
      </c>
      <c r="U218" s="94">
        <f t="shared" si="51"/>
        <v>1.1227544910179632</v>
      </c>
    </row>
    <row r="219" spans="1:21" x14ac:dyDescent="0.3">
      <c r="A219" s="101"/>
      <c r="B219" s="102"/>
      <c r="C219" s="99"/>
      <c r="D219" s="99"/>
      <c r="E219" s="103">
        <v>8.2000000000000003E-2</v>
      </c>
      <c r="F219" s="11">
        <f ca="1">IFERROR(
  INDEX(
    ML_FRETE!$B$2:$I$30,
    MATCH(D219, ML_FRETE!$J$2:$J$30, 1),
    MATCH(G219, {0,19,49,79,100,120,150,200}, 1)
  ),
0
)</f>
        <v>5.65</v>
      </c>
      <c r="G219" s="3">
        <f t="shared" ca="1" si="39"/>
        <v>9.4481605351170579</v>
      </c>
      <c r="H219" s="9">
        <f t="shared" ca="1" si="40"/>
        <v>0.15000000000000002</v>
      </c>
      <c r="I219" s="85">
        <f t="shared" ca="1" si="41"/>
        <v>1.4172240802675589</v>
      </c>
      <c r="J219" s="11">
        <f ca="1">IFERROR(
  INDEX(
    ML_FRETE!$B$2:$I$30,
    MATCH(D219, ML_FRETE!$J$2:$J$30, 1),
    MATCH(K219, {0,19,49,79,100,120,150,200}, 1)
  ),
5.65
)</f>
        <v>5.65</v>
      </c>
      <c r="K219" s="3">
        <f t="shared" ca="1" si="42"/>
        <v>8.7191358024691361</v>
      </c>
      <c r="L219" s="9">
        <f t="shared" ca="1" si="43"/>
        <v>0.14999999999999997</v>
      </c>
      <c r="M219" s="85">
        <f t="shared" ca="1" si="44"/>
        <v>1.30787037037037</v>
      </c>
      <c r="N219" s="11">
        <f t="shared" ca="1" si="45"/>
        <v>5.4084507042256318</v>
      </c>
      <c r="O219" s="3">
        <f t="shared" ca="1" si="46"/>
        <v>7.0422535211271242</v>
      </c>
      <c r="P219" s="90">
        <f t="shared" ca="1" si="47"/>
        <v>0.14999999999999994</v>
      </c>
      <c r="Q219" s="94">
        <f t="shared" ca="1" si="48"/>
        <v>1.0563380281690682</v>
      </c>
      <c r="R219" s="10">
        <v>5</v>
      </c>
      <c r="S219" s="3">
        <f t="shared" si="49"/>
        <v>7.4850299401197598</v>
      </c>
      <c r="T219" s="90">
        <f t="shared" si="50"/>
        <v>0.14999999999999991</v>
      </c>
      <c r="U219" s="94">
        <f t="shared" si="51"/>
        <v>1.1227544910179632</v>
      </c>
    </row>
    <row r="220" spans="1:21" x14ac:dyDescent="0.3">
      <c r="A220" s="101"/>
      <c r="B220" s="102"/>
      <c r="C220" s="99"/>
      <c r="D220" s="99"/>
      <c r="E220" s="103">
        <v>8.2000000000000003E-2</v>
      </c>
      <c r="F220" s="11">
        <f ca="1">IFERROR(
  INDEX(
    ML_FRETE!$B$2:$I$30,
    MATCH(D220, ML_FRETE!$J$2:$J$30, 1),
    MATCH(G220, {0,19,49,79,100,120,150,200}, 1)
  ),
0
)</f>
        <v>5.65</v>
      </c>
      <c r="G220" s="3">
        <f t="shared" ca="1" si="39"/>
        <v>9.4481605351170579</v>
      </c>
      <c r="H220" s="9">
        <f t="shared" ca="1" si="40"/>
        <v>0.15000000000000002</v>
      </c>
      <c r="I220" s="85">
        <f t="shared" ca="1" si="41"/>
        <v>1.4172240802675589</v>
      </c>
      <c r="J220" s="11">
        <f ca="1">IFERROR(
  INDEX(
    ML_FRETE!$B$2:$I$30,
    MATCH(D220, ML_FRETE!$J$2:$J$30, 1),
    MATCH(K220, {0,19,49,79,100,120,150,200}, 1)
  ),
5.65
)</f>
        <v>5.65</v>
      </c>
      <c r="K220" s="3">
        <f t="shared" ca="1" si="42"/>
        <v>8.7191358024691361</v>
      </c>
      <c r="L220" s="9">
        <f t="shared" ca="1" si="43"/>
        <v>0.14999999999999997</v>
      </c>
      <c r="M220" s="85">
        <f t="shared" ca="1" si="44"/>
        <v>1.30787037037037</v>
      </c>
      <c r="N220" s="11">
        <f t="shared" ca="1" si="45"/>
        <v>5.4084507042256318</v>
      </c>
      <c r="O220" s="3">
        <f t="shared" ca="1" si="46"/>
        <v>7.0422535211271242</v>
      </c>
      <c r="P220" s="90">
        <f t="shared" ca="1" si="47"/>
        <v>0.14999999999999994</v>
      </c>
      <c r="Q220" s="94">
        <f t="shared" ca="1" si="48"/>
        <v>1.0563380281690682</v>
      </c>
      <c r="R220" s="10">
        <v>5</v>
      </c>
      <c r="S220" s="3">
        <f t="shared" si="49"/>
        <v>7.4850299401197598</v>
      </c>
      <c r="T220" s="90">
        <f t="shared" si="50"/>
        <v>0.14999999999999991</v>
      </c>
      <c r="U220" s="94">
        <f t="shared" si="51"/>
        <v>1.1227544910179632</v>
      </c>
    </row>
    <row r="221" spans="1:21" x14ac:dyDescent="0.3">
      <c r="A221" s="101"/>
      <c r="B221" s="102"/>
      <c r="C221" s="99"/>
      <c r="D221" s="99"/>
      <c r="E221" s="103">
        <v>8.2000000000000003E-2</v>
      </c>
      <c r="F221" s="11">
        <f ca="1">IFERROR(
  INDEX(
    ML_FRETE!$B$2:$I$30,
    MATCH(D221, ML_FRETE!$J$2:$J$30, 1),
    MATCH(G221, {0,19,49,79,100,120,150,200}, 1)
  ),
0
)</f>
        <v>5.65</v>
      </c>
      <c r="G221" s="3">
        <f t="shared" ca="1" si="39"/>
        <v>9.4481605351170579</v>
      </c>
      <c r="H221" s="9">
        <f t="shared" ca="1" si="40"/>
        <v>0.15000000000000002</v>
      </c>
      <c r="I221" s="85">
        <f t="shared" ca="1" si="41"/>
        <v>1.4172240802675589</v>
      </c>
      <c r="J221" s="11">
        <f ca="1">IFERROR(
  INDEX(
    ML_FRETE!$B$2:$I$30,
    MATCH(D221, ML_FRETE!$J$2:$J$30, 1),
    MATCH(K221, {0,19,49,79,100,120,150,200}, 1)
  ),
5.65
)</f>
        <v>5.65</v>
      </c>
      <c r="K221" s="3">
        <f t="shared" ca="1" si="42"/>
        <v>8.7191358024691361</v>
      </c>
      <c r="L221" s="9">
        <f t="shared" ca="1" si="43"/>
        <v>0.14999999999999997</v>
      </c>
      <c r="M221" s="85">
        <f t="shared" ca="1" si="44"/>
        <v>1.30787037037037</v>
      </c>
      <c r="N221" s="11">
        <f t="shared" ca="1" si="45"/>
        <v>5.4084507042256318</v>
      </c>
      <c r="O221" s="3">
        <f t="shared" ca="1" si="46"/>
        <v>7.0422535211271242</v>
      </c>
      <c r="P221" s="90">
        <f t="shared" ca="1" si="47"/>
        <v>0.14999999999999994</v>
      </c>
      <c r="Q221" s="94">
        <f t="shared" ca="1" si="48"/>
        <v>1.0563380281690682</v>
      </c>
      <c r="R221" s="10">
        <v>5</v>
      </c>
      <c r="S221" s="3">
        <f t="shared" si="49"/>
        <v>7.4850299401197598</v>
      </c>
      <c r="T221" s="90">
        <f t="shared" si="50"/>
        <v>0.14999999999999991</v>
      </c>
      <c r="U221" s="94">
        <f t="shared" si="51"/>
        <v>1.1227544910179632</v>
      </c>
    </row>
    <row r="222" spans="1:21" x14ac:dyDescent="0.3">
      <c r="A222" s="101"/>
      <c r="B222" s="102"/>
      <c r="C222" s="99"/>
      <c r="D222" s="99"/>
      <c r="E222" s="103">
        <v>8.2000000000000003E-2</v>
      </c>
      <c r="F222" s="11">
        <f ca="1">IFERROR(
  INDEX(
    ML_FRETE!$B$2:$I$30,
    MATCH(D222, ML_FRETE!$J$2:$J$30, 1),
    MATCH(G222, {0,19,49,79,100,120,150,200}, 1)
  ),
0
)</f>
        <v>5.65</v>
      </c>
      <c r="G222" s="3">
        <f t="shared" ca="1" si="39"/>
        <v>9.4481605351170579</v>
      </c>
      <c r="H222" s="9">
        <f t="shared" ca="1" si="40"/>
        <v>0.15000000000000002</v>
      </c>
      <c r="I222" s="85">
        <f t="shared" ca="1" si="41"/>
        <v>1.4172240802675589</v>
      </c>
      <c r="J222" s="11">
        <f ca="1">IFERROR(
  INDEX(
    ML_FRETE!$B$2:$I$30,
    MATCH(D222, ML_FRETE!$J$2:$J$30, 1),
    MATCH(K222, {0,19,49,79,100,120,150,200}, 1)
  ),
5.65
)</f>
        <v>5.65</v>
      </c>
      <c r="K222" s="3">
        <f t="shared" ca="1" si="42"/>
        <v>8.7191358024691361</v>
      </c>
      <c r="L222" s="9">
        <f t="shared" ca="1" si="43"/>
        <v>0.14999999999999997</v>
      </c>
      <c r="M222" s="85">
        <f t="shared" ca="1" si="44"/>
        <v>1.30787037037037</v>
      </c>
      <c r="N222" s="11">
        <f t="shared" ca="1" si="45"/>
        <v>5.4084507042256318</v>
      </c>
      <c r="O222" s="3">
        <f t="shared" ca="1" si="46"/>
        <v>7.0422535211271242</v>
      </c>
      <c r="P222" s="90">
        <f t="shared" ca="1" si="47"/>
        <v>0.14999999999999994</v>
      </c>
      <c r="Q222" s="94">
        <f t="shared" ca="1" si="48"/>
        <v>1.0563380281690682</v>
      </c>
      <c r="R222" s="10">
        <v>5</v>
      </c>
      <c r="S222" s="3">
        <f t="shared" si="49"/>
        <v>7.4850299401197598</v>
      </c>
      <c r="T222" s="90">
        <f t="shared" si="50"/>
        <v>0.14999999999999991</v>
      </c>
      <c r="U222" s="94">
        <f t="shared" si="51"/>
        <v>1.1227544910179632</v>
      </c>
    </row>
    <row r="223" spans="1:21" x14ac:dyDescent="0.3">
      <c r="A223" s="101"/>
      <c r="B223" s="102"/>
      <c r="C223" s="99"/>
      <c r="D223" s="99"/>
      <c r="E223" s="103">
        <v>8.2000000000000003E-2</v>
      </c>
      <c r="F223" s="11">
        <f ca="1">IFERROR(
  INDEX(
    ML_FRETE!$B$2:$I$30,
    MATCH(D223, ML_FRETE!$J$2:$J$30, 1),
    MATCH(G223, {0,19,49,79,100,120,150,200}, 1)
  ),
0
)</f>
        <v>5.65</v>
      </c>
      <c r="G223" s="3">
        <f t="shared" ca="1" si="39"/>
        <v>9.4481605351170579</v>
      </c>
      <c r="H223" s="9">
        <f t="shared" ca="1" si="40"/>
        <v>0.15000000000000002</v>
      </c>
      <c r="I223" s="85">
        <f t="shared" ca="1" si="41"/>
        <v>1.4172240802675589</v>
      </c>
      <c r="J223" s="11">
        <f ca="1">IFERROR(
  INDEX(
    ML_FRETE!$B$2:$I$30,
    MATCH(D223, ML_FRETE!$J$2:$J$30, 1),
    MATCH(K223, {0,19,49,79,100,120,150,200}, 1)
  ),
5.65
)</f>
        <v>5.65</v>
      </c>
      <c r="K223" s="3">
        <f t="shared" ca="1" si="42"/>
        <v>8.7191358024691361</v>
      </c>
      <c r="L223" s="9">
        <f t="shared" ca="1" si="43"/>
        <v>0.14999999999999997</v>
      </c>
      <c r="M223" s="85">
        <f t="shared" ca="1" si="44"/>
        <v>1.30787037037037</v>
      </c>
      <c r="N223" s="11">
        <f t="shared" ca="1" si="45"/>
        <v>5.4084507042256318</v>
      </c>
      <c r="O223" s="3">
        <f t="shared" ca="1" si="46"/>
        <v>7.0422535211271242</v>
      </c>
      <c r="P223" s="90">
        <f t="shared" ca="1" si="47"/>
        <v>0.14999999999999994</v>
      </c>
      <c r="Q223" s="94">
        <f t="shared" ca="1" si="48"/>
        <v>1.0563380281690682</v>
      </c>
      <c r="R223" s="10">
        <v>5</v>
      </c>
      <c r="S223" s="3">
        <f t="shared" si="49"/>
        <v>7.4850299401197598</v>
      </c>
      <c r="T223" s="90">
        <f t="shared" si="50"/>
        <v>0.14999999999999991</v>
      </c>
      <c r="U223" s="94">
        <f t="shared" si="51"/>
        <v>1.1227544910179632</v>
      </c>
    </row>
    <row r="224" spans="1:21" x14ac:dyDescent="0.3">
      <c r="A224" s="101"/>
      <c r="B224" s="102"/>
      <c r="C224" s="99"/>
      <c r="D224" s="99"/>
      <c r="E224" s="103">
        <v>8.2000000000000003E-2</v>
      </c>
      <c r="F224" s="11">
        <f ca="1">IFERROR(
  INDEX(
    ML_FRETE!$B$2:$I$30,
    MATCH(D224, ML_FRETE!$J$2:$J$30, 1),
    MATCH(G224, {0,19,49,79,100,120,150,200}, 1)
  ),
0
)</f>
        <v>5.65</v>
      </c>
      <c r="G224" s="3">
        <f t="shared" ca="1" si="39"/>
        <v>9.4481605351170579</v>
      </c>
      <c r="H224" s="9">
        <f t="shared" ca="1" si="40"/>
        <v>0.15000000000000002</v>
      </c>
      <c r="I224" s="85">
        <f t="shared" ca="1" si="41"/>
        <v>1.4172240802675589</v>
      </c>
      <c r="J224" s="11">
        <f ca="1">IFERROR(
  INDEX(
    ML_FRETE!$B$2:$I$30,
    MATCH(D224, ML_FRETE!$J$2:$J$30, 1),
    MATCH(K224, {0,19,49,79,100,120,150,200}, 1)
  ),
5.65
)</f>
        <v>5.65</v>
      </c>
      <c r="K224" s="3">
        <f t="shared" ca="1" si="42"/>
        <v>8.7191358024691361</v>
      </c>
      <c r="L224" s="9">
        <f t="shared" ca="1" si="43"/>
        <v>0.14999999999999997</v>
      </c>
      <c r="M224" s="85">
        <f t="shared" ca="1" si="44"/>
        <v>1.30787037037037</v>
      </c>
      <c r="N224" s="11">
        <f t="shared" ca="1" si="45"/>
        <v>5.4084507042256318</v>
      </c>
      <c r="O224" s="3">
        <f t="shared" ca="1" si="46"/>
        <v>7.0422535211271242</v>
      </c>
      <c r="P224" s="90">
        <f t="shared" ca="1" si="47"/>
        <v>0.14999999999999994</v>
      </c>
      <c r="Q224" s="94">
        <f t="shared" ca="1" si="48"/>
        <v>1.0563380281690682</v>
      </c>
      <c r="R224" s="10">
        <v>5</v>
      </c>
      <c r="S224" s="3">
        <f t="shared" si="49"/>
        <v>7.4850299401197598</v>
      </c>
      <c r="T224" s="90">
        <f t="shared" si="50"/>
        <v>0.14999999999999991</v>
      </c>
      <c r="U224" s="94">
        <f t="shared" si="51"/>
        <v>1.1227544910179632</v>
      </c>
    </row>
    <row r="225" spans="1:21" x14ac:dyDescent="0.3">
      <c r="A225" s="101"/>
      <c r="B225" s="102"/>
      <c r="C225" s="99"/>
      <c r="D225" s="99"/>
      <c r="E225" s="103">
        <v>8.2000000000000003E-2</v>
      </c>
      <c r="F225" s="11">
        <f ca="1">IFERROR(
  INDEX(
    ML_FRETE!$B$2:$I$30,
    MATCH(D225, ML_FRETE!$J$2:$J$30, 1),
    MATCH(G225, {0,19,49,79,100,120,150,200}, 1)
  ),
0
)</f>
        <v>5.65</v>
      </c>
      <c r="G225" s="3">
        <f t="shared" ca="1" si="39"/>
        <v>9.4481605351170579</v>
      </c>
      <c r="H225" s="9">
        <f t="shared" ca="1" si="40"/>
        <v>0.15000000000000002</v>
      </c>
      <c r="I225" s="85">
        <f t="shared" ca="1" si="41"/>
        <v>1.4172240802675589</v>
      </c>
      <c r="J225" s="11">
        <f ca="1">IFERROR(
  INDEX(
    ML_FRETE!$B$2:$I$30,
    MATCH(D225, ML_FRETE!$J$2:$J$30, 1),
    MATCH(K225, {0,19,49,79,100,120,150,200}, 1)
  ),
5.65
)</f>
        <v>5.65</v>
      </c>
      <c r="K225" s="3">
        <f t="shared" ca="1" si="42"/>
        <v>8.7191358024691361</v>
      </c>
      <c r="L225" s="9">
        <f t="shared" ca="1" si="43"/>
        <v>0.14999999999999997</v>
      </c>
      <c r="M225" s="85">
        <f t="shared" ca="1" si="44"/>
        <v>1.30787037037037</v>
      </c>
      <c r="N225" s="11">
        <f t="shared" ca="1" si="45"/>
        <v>5.4084507042256318</v>
      </c>
      <c r="O225" s="3">
        <f t="shared" ca="1" si="46"/>
        <v>7.0422535211271242</v>
      </c>
      <c r="P225" s="90">
        <f t="shared" ca="1" si="47"/>
        <v>0.14999999999999994</v>
      </c>
      <c r="Q225" s="94">
        <f t="shared" ca="1" si="48"/>
        <v>1.0563380281690682</v>
      </c>
      <c r="R225" s="10">
        <v>5</v>
      </c>
      <c r="S225" s="3">
        <f t="shared" si="49"/>
        <v>7.4850299401197598</v>
      </c>
      <c r="T225" s="90">
        <f t="shared" si="50"/>
        <v>0.14999999999999991</v>
      </c>
      <c r="U225" s="94">
        <f t="shared" si="51"/>
        <v>1.1227544910179632</v>
      </c>
    </row>
    <row r="226" spans="1:21" x14ac:dyDescent="0.3">
      <c r="A226" s="101"/>
      <c r="B226" s="102"/>
      <c r="C226" s="99"/>
      <c r="D226" s="99"/>
      <c r="E226" s="103">
        <v>8.2000000000000003E-2</v>
      </c>
      <c r="F226" s="11">
        <f ca="1">IFERROR(
  INDEX(
    ML_FRETE!$B$2:$I$30,
    MATCH(D226, ML_FRETE!$J$2:$J$30, 1),
    MATCH(G226, {0,19,49,79,100,120,150,200}, 1)
  ),
0
)</f>
        <v>5.65</v>
      </c>
      <c r="G226" s="3">
        <f t="shared" ca="1" si="39"/>
        <v>9.4481605351170579</v>
      </c>
      <c r="H226" s="9">
        <f t="shared" ca="1" si="40"/>
        <v>0.15000000000000002</v>
      </c>
      <c r="I226" s="85">
        <f t="shared" ca="1" si="41"/>
        <v>1.4172240802675589</v>
      </c>
      <c r="J226" s="11">
        <f ca="1">IFERROR(
  INDEX(
    ML_FRETE!$B$2:$I$30,
    MATCH(D226, ML_FRETE!$J$2:$J$30, 1),
    MATCH(K226, {0,19,49,79,100,120,150,200}, 1)
  ),
5.65
)</f>
        <v>5.65</v>
      </c>
      <c r="K226" s="3">
        <f t="shared" ca="1" si="42"/>
        <v>8.7191358024691361</v>
      </c>
      <c r="L226" s="9">
        <f t="shared" ca="1" si="43"/>
        <v>0.14999999999999997</v>
      </c>
      <c r="M226" s="85">
        <f t="shared" ca="1" si="44"/>
        <v>1.30787037037037</v>
      </c>
      <c r="N226" s="11">
        <f t="shared" ca="1" si="45"/>
        <v>5.4084507042256318</v>
      </c>
      <c r="O226" s="3">
        <f t="shared" ca="1" si="46"/>
        <v>7.0422535211271242</v>
      </c>
      <c r="P226" s="90">
        <f t="shared" ca="1" si="47"/>
        <v>0.14999999999999994</v>
      </c>
      <c r="Q226" s="94">
        <f t="shared" ca="1" si="48"/>
        <v>1.0563380281690682</v>
      </c>
      <c r="R226" s="10">
        <v>5</v>
      </c>
      <c r="S226" s="3">
        <f t="shared" si="49"/>
        <v>7.4850299401197598</v>
      </c>
      <c r="T226" s="90">
        <f t="shared" si="50"/>
        <v>0.14999999999999991</v>
      </c>
      <c r="U226" s="94">
        <f t="shared" si="51"/>
        <v>1.1227544910179632</v>
      </c>
    </row>
    <row r="227" spans="1:21" x14ac:dyDescent="0.3">
      <c r="A227" s="101"/>
      <c r="B227" s="102"/>
      <c r="C227" s="99"/>
      <c r="D227" s="99"/>
      <c r="E227" s="103">
        <v>8.2000000000000003E-2</v>
      </c>
      <c r="F227" s="11">
        <f ca="1">IFERROR(
  INDEX(
    ML_FRETE!$B$2:$I$30,
    MATCH(D227, ML_FRETE!$J$2:$J$30, 1),
    MATCH(G227, {0,19,49,79,100,120,150,200}, 1)
  ),
0
)</f>
        <v>5.65</v>
      </c>
      <c r="G227" s="3">
        <f t="shared" ca="1" si="39"/>
        <v>9.4481605351170579</v>
      </c>
      <c r="H227" s="9">
        <f t="shared" ca="1" si="40"/>
        <v>0.15000000000000002</v>
      </c>
      <c r="I227" s="85">
        <f t="shared" ca="1" si="41"/>
        <v>1.4172240802675589</v>
      </c>
      <c r="J227" s="11">
        <f ca="1">IFERROR(
  INDEX(
    ML_FRETE!$B$2:$I$30,
    MATCH(D227, ML_FRETE!$J$2:$J$30, 1),
    MATCH(K227, {0,19,49,79,100,120,150,200}, 1)
  ),
5.65
)</f>
        <v>5.65</v>
      </c>
      <c r="K227" s="3">
        <f t="shared" ca="1" si="42"/>
        <v>8.7191358024691361</v>
      </c>
      <c r="L227" s="9">
        <f t="shared" ca="1" si="43"/>
        <v>0.14999999999999997</v>
      </c>
      <c r="M227" s="85">
        <f t="shared" ca="1" si="44"/>
        <v>1.30787037037037</v>
      </c>
      <c r="N227" s="11">
        <f t="shared" ca="1" si="45"/>
        <v>5.4084507042256318</v>
      </c>
      <c r="O227" s="3">
        <f t="shared" ca="1" si="46"/>
        <v>7.0422535211271242</v>
      </c>
      <c r="P227" s="90">
        <f t="shared" ca="1" si="47"/>
        <v>0.14999999999999994</v>
      </c>
      <c r="Q227" s="94">
        <f t="shared" ca="1" si="48"/>
        <v>1.0563380281690682</v>
      </c>
      <c r="R227" s="10">
        <v>5</v>
      </c>
      <c r="S227" s="3">
        <f t="shared" si="49"/>
        <v>7.4850299401197598</v>
      </c>
      <c r="T227" s="90">
        <f t="shared" si="50"/>
        <v>0.14999999999999991</v>
      </c>
      <c r="U227" s="94">
        <f t="shared" si="51"/>
        <v>1.1227544910179632</v>
      </c>
    </row>
    <row r="228" spans="1:21" x14ac:dyDescent="0.3">
      <c r="A228" s="101"/>
      <c r="B228" s="102"/>
      <c r="C228" s="99"/>
      <c r="D228" s="99"/>
      <c r="E228" s="103">
        <v>8.2000000000000003E-2</v>
      </c>
      <c r="F228" s="11">
        <f ca="1">IFERROR(
  INDEX(
    ML_FRETE!$B$2:$I$30,
    MATCH(D228, ML_FRETE!$J$2:$J$30, 1),
    MATCH(G228, {0,19,49,79,100,120,150,200}, 1)
  ),
0
)</f>
        <v>5.65</v>
      </c>
      <c r="G228" s="3">
        <f t="shared" ca="1" si="39"/>
        <v>9.4481605351170579</v>
      </c>
      <c r="H228" s="9">
        <f t="shared" ca="1" si="40"/>
        <v>0.15000000000000002</v>
      </c>
      <c r="I228" s="85">
        <f t="shared" ca="1" si="41"/>
        <v>1.4172240802675589</v>
      </c>
      <c r="J228" s="11">
        <f ca="1">IFERROR(
  INDEX(
    ML_FRETE!$B$2:$I$30,
    MATCH(D228, ML_FRETE!$J$2:$J$30, 1),
    MATCH(K228, {0,19,49,79,100,120,150,200}, 1)
  ),
5.65
)</f>
        <v>5.65</v>
      </c>
      <c r="K228" s="3">
        <f t="shared" ca="1" si="42"/>
        <v>8.7191358024691361</v>
      </c>
      <c r="L228" s="9">
        <f t="shared" ca="1" si="43"/>
        <v>0.14999999999999997</v>
      </c>
      <c r="M228" s="85">
        <f t="shared" ca="1" si="44"/>
        <v>1.30787037037037</v>
      </c>
      <c r="N228" s="11">
        <f t="shared" ca="1" si="45"/>
        <v>5.4084507042256318</v>
      </c>
      <c r="O228" s="3">
        <f t="shared" ca="1" si="46"/>
        <v>7.0422535211271242</v>
      </c>
      <c r="P228" s="90">
        <f t="shared" ca="1" si="47"/>
        <v>0.14999999999999994</v>
      </c>
      <c r="Q228" s="94">
        <f t="shared" ca="1" si="48"/>
        <v>1.0563380281690682</v>
      </c>
      <c r="R228" s="10">
        <v>5</v>
      </c>
      <c r="S228" s="3">
        <f t="shared" si="49"/>
        <v>7.4850299401197598</v>
      </c>
      <c r="T228" s="90">
        <f t="shared" si="50"/>
        <v>0.14999999999999991</v>
      </c>
      <c r="U228" s="94">
        <f t="shared" si="51"/>
        <v>1.1227544910179632</v>
      </c>
    </row>
    <row r="229" spans="1:21" x14ac:dyDescent="0.3">
      <c r="A229" s="101"/>
      <c r="B229" s="102"/>
      <c r="C229" s="99"/>
      <c r="D229" s="99"/>
      <c r="E229" s="103">
        <v>8.2000000000000003E-2</v>
      </c>
      <c r="F229" s="11">
        <f ca="1">IFERROR(
  INDEX(
    ML_FRETE!$B$2:$I$30,
    MATCH(D229, ML_FRETE!$J$2:$J$30, 1),
    MATCH(G229, {0,19,49,79,100,120,150,200}, 1)
  ),
0
)</f>
        <v>5.65</v>
      </c>
      <c r="G229" s="3">
        <f t="shared" ca="1" si="39"/>
        <v>9.4481605351170579</v>
      </c>
      <c r="H229" s="9">
        <f t="shared" ca="1" si="40"/>
        <v>0.15000000000000002</v>
      </c>
      <c r="I229" s="85">
        <f t="shared" ca="1" si="41"/>
        <v>1.4172240802675589</v>
      </c>
      <c r="J229" s="11">
        <f ca="1">IFERROR(
  INDEX(
    ML_FRETE!$B$2:$I$30,
    MATCH(D229, ML_FRETE!$J$2:$J$30, 1),
    MATCH(K229, {0,19,49,79,100,120,150,200}, 1)
  ),
5.65
)</f>
        <v>5.65</v>
      </c>
      <c r="K229" s="3">
        <f t="shared" ca="1" si="42"/>
        <v>8.7191358024691361</v>
      </c>
      <c r="L229" s="9">
        <f t="shared" ca="1" si="43"/>
        <v>0.14999999999999997</v>
      </c>
      <c r="M229" s="85">
        <f t="shared" ca="1" si="44"/>
        <v>1.30787037037037</v>
      </c>
      <c r="N229" s="11">
        <f t="shared" ca="1" si="45"/>
        <v>5.4084507042256318</v>
      </c>
      <c r="O229" s="3">
        <f t="shared" ca="1" si="46"/>
        <v>7.0422535211271242</v>
      </c>
      <c r="P229" s="90">
        <f t="shared" ca="1" si="47"/>
        <v>0.14999999999999994</v>
      </c>
      <c r="Q229" s="94">
        <f t="shared" ca="1" si="48"/>
        <v>1.0563380281690682</v>
      </c>
      <c r="R229" s="10">
        <v>5</v>
      </c>
      <c r="S229" s="3">
        <f t="shared" si="49"/>
        <v>7.4850299401197598</v>
      </c>
      <c r="T229" s="90">
        <f t="shared" si="50"/>
        <v>0.14999999999999991</v>
      </c>
      <c r="U229" s="94">
        <f t="shared" si="51"/>
        <v>1.1227544910179632</v>
      </c>
    </row>
    <row r="230" spans="1:21" x14ac:dyDescent="0.3">
      <c r="A230" s="101"/>
      <c r="B230" s="102"/>
      <c r="C230" s="99"/>
      <c r="D230" s="99"/>
      <c r="E230" s="103">
        <v>8.2000000000000003E-2</v>
      </c>
      <c r="F230" s="11">
        <f ca="1">IFERROR(
  INDEX(
    ML_FRETE!$B$2:$I$30,
    MATCH(D230, ML_FRETE!$J$2:$J$30, 1),
    MATCH(G230, {0,19,49,79,100,120,150,200}, 1)
  ),
0
)</f>
        <v>5.65</v>
      </c>
      <c r="G230" s="3">
        <f t="shared" ca="1" si="39"/>
        <v>9.4481605351170579</v>
      </c>
      <c r="H230" s="9">
        <f t="shared" ca="1" si="40"/>
        <v>0.15000000000000002</v>
      </c>
      <c r="I230" s="85">
        <f t="shared" ca="1" si="41"/>
        <v>1.4172240802675589</v>
      </c>
      <c r="J230" s="11">
        <f ca="1">IFERROR(
  INDEX(
    ML_FRETE!$B$2:$I$30,
    MATCH(D230, ML_FRETE!$J$2:$J$30, 1),
    MATCH(K230, {0,19,49,79,100,120,150,200}, 1)
  ),
5.65
)</f>
        <v>5.65</v>
      </c>
      <c r="K230" s="3">
        <f t="shared" ca="1" si="42"/>
        <v>8.7191358024691361</v>
      </c>
      <c r="L230" s="9">
        <f t="shared" ca="1" si="43"/>
        <v>0.14999999999999997</v>
      </c>
      <c r="M230" s="85">
        <f t="shared" ca="1" si="44"/>
        <v>1.30787037037037</v>
      </c>
      <c r="N230" s="11">
        <f t="shared" ca="1" si="45"/>
        <v>5.4084507042256318</v>
      </c>
      <c r="O230" s="3">
        <f t="shared" ca="1" si="46"/>
        <v>7.0422535211271242</v>
      </c>
      <c r="P230" s="90">
        <f t="shared" ca="1" si="47"/>
        <v>0.14999999999999994</v>
      </c>
      <c r="Q230" s="94">
        <f t="shared" ca="1" si="48"/>
        <v>1.0563380281690682</v>
      </c>
      <c r="R230" s="10">
        <v>5</v>
      </c>
      <c r="S230" s="3">
        <f t="shared" si="49"/>
        <v>7.4850299401197598</v>
      </c>
      <c r="T230" s="90">
        <f t="shared" si="50"/>
        <v>0.14999999999999991</v>
      </c>
      <c r="U230" s="94">
        <f t="shared" si="51"/>
        <v>1.1227544910179632</v>
      </c>
    </row>
    <row r="231" spans="1:21" x14ac:dyDescent="0.3">
      <c r="A231" s="101"/>
      <c r="B231" s="102"/>
      <c r="C231" s="99"/>
      <c r="D231" s="99"/>
      <c r="E231" s="103">
        <v>8.2000000000000003E-2</v>
      </c>
      <c r="F231" s="11">
        <f ca="1">IFERROR(
  INDEX(
    ML_FRETE!$B$2:$I$30,
    MATCH(D231, ML_FRETE!$J$2:$J$30, 1),
    MATCH(G231, {0,19,49,79,100,120,150,200}, 1)
  ),
0
)</f>
        <v>5.65</v>
      </c>
      <c r="G231" s="3">
        <f t="shared" ca="1" si="39"/>
        <v>9.4481605351170579</v>
      </c>
      <c r="H231" s="9">
        <f t="shared" ca="1" si="40"/>
        <v>0.15000000000000002</v>
      </c>
      <c r="I231" s="85">
        <f t="shared" ca="1" si="41"/>
        <v>1.4172240802675589</v>
      </c>
      <c r="J231" s="11">
        <f ca="1">IFERROR(
  INDEX(
    ML_FRETE!$B$2:$I$30,
    MATCH(D231, ML_FRETE!$J$2:$J$30, 1),
    MATCH(K231, {0,19,49,79,100,120,150,200}, 1)
  ),
5.65
)</f>
        <v>5.65</v>
      </c>
      <c r="K231" s="3">
        <f t="shared" ca="1" si="42"/>
        <v>8.7191358024691361</v>
      </c>
      <c r="L231" s="9">
        <f t="shared" ca="1" si="43"/>
        <v>0.14999999999999997</v>
      </c>
      <c r="M231" s="85">
        <f t="shared" ca="1" si="44"/>
        <v>1.30787037037037</v>
      </c>
      <c r="N231" s="11">
        <f t="shared" ca="1" si="45"/>
        <v>5.4084507042256318</v>
      </c>
      <c r="O231" s="3">
        <f t="shared" ca="1" si="46"/>
        <v>7.0422535211271242</v>
      </c>
      <c r="P231" s="90">
        <f t="shared" ca="1" si="47"/>
        <v>0.14999999999999994</v>
      </c>
      <c r="Q231" s="94">
        <f t="shared" ca="1" si="48"/>
        <v>1.0563380281690682</v>
      </c>
      <c r="R231" s="10">
        <v>5</v>
      </c>
      <c r="S231" s="3">
        <f t="shared" si="49"/>
        <v>7.4850299401197598</v>
      </c>
      <c r="T231" s="90">
        <f t="shared" si="50"/>
        <v>0.14999999999999991</v>
      </c>
      <c r="U231" s="94">
        <f t="shared" si="51"/>
        <v>1.1227544910179632</v>
      </c>
    </row>
    <row r="232" spans="1:21" x14ac:dyDescent="0.3">
      <c r="A232" s="101"/>
      <c r="B232" s="102"/>
      <c r="C232" s="99"/>
      <c r="D232" s="99"/>
      <c r="E232" s="103">
        <v>8.2000000000000003E-2</v>
      </c>
      <c r="F232" s="11">
        <f ca="1">IFERROR(
  INDEX(
    ML_FRETE!$B$2:$I$30,
    MATCH(D232, ML_FRETE!$J$2:$J$30, 1),
    MATCH(G232, {0,19,49,79,100,120,150,200}, 1)
  ),
0
)</f>
        <v>5.65</v>
      </c>
      <c r="G232" s="3">
        <f t="shared" ca="1" si="39"/>
        <v>9.4481605351170579</v>
      </c>
      <c r="H232" s="9">
        <f t="shared" ca="1" si="40"/>
        <v>0.15000000000000002</v>
      </c>
      <c r="I232" s="85">
        <f t="shared" ca="1" si="41"/>
        <v>1.4172240802675589</v>
      </c>
      <c r="J232" s="11">
        <f ca="1">IFERROR(
  INDEX(
    ML_FRETE!$B$2:$I$30,
    MATCH(D232, ML_FRETE!$J$2:$J$30, 1),
    MATCH(K232, {0,19,49,79,100,120,150,200}, 1)
  ),
5.65
)</f>
        <v>5.65</v>
      </c>
      <c r="K232" s="3">
        <f t="shared" ca="1" si="42"/>
        <v>8.7191358024691361</v>
      </c>
      <c r="L232" s="9">
        <f t="shared" ca="1" si="43"/>
        <v>0.14999999999999997</v>
      </c>
      <c r="M232" s="85">
        <f t="shared" ca="1" si="44"/>
        <v>1.30787037037037</v>
      </c>
      <c r="N232" s="11">
        <f t="shared" ca="1" si="45"/>
        <v>5.4084507042256318</v>
      </c>
      <c r="O232" s="3">
        <f t="shared" ca="1" si="46"/>
        <v>7.0422535211271242</v>
      </c>
      <c r="P232" s="90">
        <f t="shared" ca="1" si="47"/>
        <v>0.14999999999999994</v>
      </c>
      <c r="Q232" s="94">
        <f t="shared" ca="1" si="48"/>
        <v>1.0563380281690682</v>
      </c>
      <c r="R232" s="10">
        <v>5</v>
      </c>
      <c r="S232" s="3">
        <f t="shared" si="49"/>
        <v>7.4850299401197598</v>
      </c>
      <c r="T232" s="90">
        <f t="shared" si="50"/>
        <v>0.14999999999999991</v>
      </c>
      <c r="U232" s="94">
        <f t="shared" si="51"/>
        <v>1.1227544910179632</v>
      </c>
    </row>
    <row r="233" spans="1:21" x14ac:dyDescent="0.3">
      <c r="A233" s="101"/>
      <c r="B233" s="102"/>
      <c r="C233" s="99"/>
      <c r="D233" s="99"/>
      <c r="E233" s="103">
        <v>8.2000000000000003E-2</v>
      </c>
      <c r="F233" s="11">
        <f ca="1">IFERROR(
  INDEX(
    ML_FRETE!$B$2:$I$30,
    MATCH(D233, ML_FRETE!$J$2:$J$30, 1),
    MATCH(G233, {0,19,49,79,100,120,150,200}, 1)
  ),
0
)</f>
        <v>5.65</v>
      </c>
      <c r="G233" s="3">
        <f t="shared" ca="1" si="39"/>
        <v>9.4481605351170579</v>
      </c>
      <c r="H233" s="9">
        <f t="shared" ca="1" si="40"/>
        <v>0.15000000000000002</v>
      </c>
      <c r="I233" s="85">
        <f t="shared" ca="1" si="41"/>
        <v>1.4172240802675589</v>
      </c>
      <c r="J233" s="11">
        <f ca="1">IFERROR(
  INDEX(
    ML_FRETE!$B$2:$I$30,
    MATCH(D233, ML_FRETE!$J$2:$J$30, 1),
    MATCH(K233, {0,19,49,79,100,120,150,200}, 1)
  ),
5.65
)</f>
        <v>5.65</v>
      </c>
      <c r="K233" s="3">
        <f t="shared" ca="1" si="42"/>
        <v>8.7191358024691361</v>
      </c>
      <c r="L233" s="9">
        <f t="shared" ca="1" si="43"/>
        <v>0.14999999999999997</v>
      </c>
      <c r="M233" s="85">
        <f t="shared" ca="1" si="44"/>
        <v>1.30787037037037</v>
      </c>
      <c r="N233" s="11">
        <f t="shared" ca="1" si="45"/>
        <v>5.4084507042256318</v>
      </c>
      <c r="O233" s="3">
        <f t="shared" ca="1" si="46"/>
        <v>7.0422535211271242</v>
      </c>
      <c r="P233" s="90">
        <f t="shared" ca="1" si="47"/>
        <v>0.14999999999999994</v>
      </c>
      <c r="Q233" s="94">
        <f t="shared" ca="1" si="48"/>
        <v>1.0563380281690682</v>
      </c>
      <c r="R233" s="10">
        <v>5</v>
      </c>
      <c r="S233" s="3">
        <f t="shared" si="49"/>
        <v>7.4850299401197598</v>
      </c>
      <c r="T233" s="90">
        <f t="shared" si="50"/>
        <v>0.14999999999999991</v>
      </c>
      <c r="U233" s="94">
        <f t="shared" si="51"/>
        <v>1.1227544910179632</v>
      </c>
    </row>
    <row r="234" spans="1:21" x14ac:dyDescent="0.3">
      <c r="A234" s="101"/>
      <c r="B234" s="102"/>
      <c r="C234" s="99"/>
      <c r="D234" s="99"/>
      <c r="E234" s="103">
        <v>8.2000000000000003E-2</v>
      </c>
      <c r="F234" s="11">
        <f ca="1">IFERROR(
  INDEX(
    ML_FRETE!$B$2:$I$30,
    MATCH(D234, ML_FRETE!$J$2:$J$30, 1),
    MATCH(G234, {0,19,49,79,100,120,150,200}, 1)
  ),
0
)</f>
        <v>5.65</v>
      </c>
      <c r="G234" s="3">
        <f t="shared" ca="1" si="39"/>
        <v>9.4481605351170579</v>
      </c>
      <c r="H234" s="9">
        <f t="shared" ca="1" si="40"/>
        <v>0.15000000000000002</v>
      </c>
      <c r="I234" s="85">
        <f t="shared" ca="1" si="41"/>
        <v>1.4172240802675589</v>
      </c>
      <c r="J234" s="11">
        <f ca="1">IFERROR(
  INDEX(
    ML_FRETE!$B$2:$I$30,
    MATCH(D234, ML_FRETE!$J$2:$J$30, 1),
    MATCH(K234, {0,19,49,79,100,120,150,200}, 1)
  ),
5.65
)</f>
        <v>5.65</v>
      </c>
      <c r="K234" s="3">
        <f t="shared" ca="1" si="42"/>
        <v>8.7191358024691361</v>
      </c>
      <c r="L234" s="9">
        <f t="shared" ca="1" si="43"/>
        <v>0.14999999999999997</v>
      </c>
      <c r="M234" s="85">
        <f t="shared" ca="1" si="44"/>
        <v>1.30787037037037</v>
      </c>
      <c r="N234" s="11">
        <f t="shared" ca="1" si="45"/>
        <v>5.4084507042256318</v>
      </c>
      <c r="O234" s="3">
        <f t="shared" ca="1" si="46"/>
        <v>7.0422535211271242</v>
      </c>
      <c r="P234" s="90">
        <f t="shared" ca="1" si="47"/>
        <v>0.14999999999999994</v>
      </c>
      <c r="Q234" s="94">
        <f t="shared" ca="1" si="48"/>
        <v>1.0563380281690682</v>
      </c>
      <c r="R234" s="10">
        <v>5</v>
      </c>
      <c r="S234" s="3">
        <f t="shared" si="49"/>
        <v>7.4850299401197598</v>
      </c>
      <c r="T234" s="90">
        <f t="shared" si="50"/>
        <v>0.14999999999999991</v>
      </c>
      <c r="U234" s="94">
        <f t="shared" si="51"/>
        <v>1.1227544910179632</v>
      </c>
    </row>
    <row r="235" spans="1:21" x14ac:dyDescent="0.3">
      <c r="A235" s="101"/>
      <c r="B235" s="102"/>
      <c r="C235" s="99"/>
      <c r="D235" s="99"/>
      <c r="E235" s="103">
        <v>8.2000000000000003E-2</v>
      </c>
      <c r="F235" s="11">
        <f ca="1">IFERROR(
  INDEX(
    ML_FRETE!$B$2:$I$30,
    MATCH(D235, ML_FRETE!$J$2:$J$30, 1),
    MATCH(G235, {0,19,49,79,100,120,150,200}, 1)
  ),
0
)</f>
        <v>5.65</v>
      </c>
      <c r="G235" s="3">
        <f t="shared" ca="1" si="39"/>
        <v>9.4481605351170579</v>
      </c>
      <c r="H235" s="9">
        <f t="shared" ca="1" si="40"/>
        <v>0.15000000000000002</v>
      </c>
      <c r="I235" s="85">
        <f t="shared" ca="1" si="41"/>
        <v>1.4172240802675589</v>
      </c>
      <c r="J235" s="11">
        <f ca="1">IFERROR(
  INDEX(
    ML_FRETE!$B$2:$I$30,
    MATCH(D235, ML_FRETE!$J$2:$J$30, 1),
    MATCH(K235, {0,19,49,79,100,120,150,200}, 1)
  ),
5.65
)</f>
        <v>5.65</v>
      </c>
      <c r="K235" s="3">
        <f t="shared" ca="1" si="42"/>
        <v>8.7191358024691361</v>
      </c>
      <c r="L235" s="9">
        <f t="shared" ca="1" si="43"/>
        <v>0.14999999999999997</v>
      </c>
      <c r="M235" s="85">
        <f t="shared" ca="1" si="44"/>
        <v>1.30787037037037</v>
      </c>
      <c r="N235" s="11">
        <f t="shared" ca="1" si="45"/>
        <v>5.4084507042256318</v>
      </c>
      <c r="O235" s="3">
        <f t="shared" ca="1" si="46"/>
        <v>7.0422535211271242</v>
      </c>
      <c r="P235" s="90">
        <f t="shared" ca="1" si="47"/>
        <v>0.14999999999999994</v>
      </c>
      <c r="Q235" s="94">
        <f t="shared" ca="1" si="48"/>
        <v>1.0563380281690682</v>
      </c>
      <c r="R235" s="10">
        <v>5</v>
      </c>
      <c r="S235" s="3">
        <f t="shared" si="49"/>
        <v>7.4850299401197598</v>
      </c>
      <c r="T235" s="90">
        <f t="shared" si="50"/>
        <v>0.14999999999999991</v>
      </c>
      <c r="U235" s="94">
        <f t="shared" si="51"/>
        <v>1.1227544910179632</v>
      </c>
    </row>
    <row r="236" spans="1:21" x14ac:dyDescent="0.3">
      <c r="A236" s="101"/>
      <c r="B236" s="102"/>
      <c r="C236" s="99"/>
      <c r="D236" s="99"/>
      <c r="E236" s="103">
        <v>8.2000000000000003E-2</v>
      </c>
      <c r="F236" s="11">
        <f ca="1">IFERROR(
  INDEX(
    ML_FRETE!$B$2:$I$30,
    MATCH(D236, ML_FRETE!$J$2:$J$30, 1),
    MATCH(G236, {0,19,49,79,100,120,150,200}, 1)
  ),
0
)</f>
        <v>5.65</v>
      </c>
      <c r="G236" s="3">
        <f t="shared" ca="1" si="39"/>
        <v>9.4481605351170579</v>
      </c>
      <c r="H236" s="9">
        <f t="shared" ca="1" si="40"/>
        <v>0.15000000000000002</v>
      </c>
      <c r="I236" s="85">
        <f t="shared" ca="1" si="41"/>
        <v>1.4172240802675589</v>
      </c>
      <c r="J236" s="11">
        <f ca="1">IFERROR(
  INDEX(
    ML_FRETE!$B$2:$I$30,
    MATCH(D236, ML_FRETE!$J$2:$J$30, 1),
    MATCH(K236, {0,19,49,79,100,120,150,200}, 1)
  ),
5.65
)</f>
        <v>5.65</v>
      </c>
      <c r="K236" s="3">
        <f t="shared" ca="1" si="42"/>
        <v>8.7191358024691361</v>
      </c>
      <c r="L236" s="9">
        <f t="shared" ca="1" si="43"/>
        <v>0.14999999999999997</v>
      </c>
      <c r="M236" s="85">
        <f t="shared" ca="1" si="44"/>
        <v>1.30787037037037</v>
      </c>
      <c r="N236" s="11">
        <f t="shared" ca="1" si="45"/>
        <v>5.4084507042256318</v>
      </c>
      <c r="O236" s="3">
        <f t="shared" ca="1" si="46"/>
        <v>7.0422535211271242</v>
      </c>
      <c r="P236" s="90">
        <f t="shared" ca="1" si="47"/>
        <v>0.14999999999999994</v>
      </c>
      <c r="Q236" s="94">
        <f t="shared" ca="1" si="48"/>
        <v>1.0563380281690682</v>
      </c>
      <c r="R236" s="10">
        <v>5</v>
      </c>
      <c r="S236" s="3">
        <f t="shared" si="49"/>
        <v>7.4850299401197598</v>
      </c>
      <c r="T236" s="90">
        <f t="shared" si="50"/>
        <v>0.14999999999999991</v>
      </c>
      <c r="U236" s="94">
        <f t="shared" si="51"/>
        <v>1.1227544910179632</v>
      </c>
    </row>
    <row r="237" spans="1:21" x14ac:dyDescent="0.3">
      <c r="A237" s="101"/>
      <c r="B237" s="102"/>
      <c r="C237" s="99"/>
      <c r="D237" s="99"/>
      <c r="E237" s="103">
        <v>8.2000000000000003E-2</v>
      </c>
      <c r="F237" s="11">
        <f ca="1">IFERROR(
  INDEX(
    ML_FRETE!$B$2:$I$30,
    MATCH(D237, ML_FRETE!$J$2:$J$30, 1),
    MATCH(G237, {0,19,49,79,100,120,150,200}, 1)
  ),
0
)</f>
        <v>5.65</v>
      </c>
      <c r="G237" s="3">
        <f t="shared" ca="1" si="39"/>
        <v>9.4481605351170579</v>
      </c>
      <c r="H237" s="9">
        <f t="shared" ca="1" si="40"/>
        <v>0.15000000000000002</v>
      </c>
      <c r="I237" s="85">
        <f t="shared" ca="1" si="41"/>
        <v>1.4172240802675589</v>
      </c>
      <c r="J237" s="11">
        <f ca="1">IFERROR(
  INDEX(
    ML_FRETE!$B$2:$I$30,
    MATCH(D237, ML_FRETE!$J$2:$J$30, 1),
    MATCH(K237, {0,19,49,79,100,120,150,200}, 1)
  ),
5.65
)</f>
        <v>5.65</v>
      </c>
      <c r="K237" s="3">
        <f t="shared" ca="1" si="42"/>
        <v>8.7191358024691361</v>
      </c>
      <c r="L237" s="9">
        <f t="shared" ca="1" si="43"/>
        <v>0.14999999999999997</v>
      </c>
      <c r="M237" s="85">
        <f t="shared" ca="1" si="44"/>
        <v>1.30787037037037</v>
      </c>
      <c r="N237" s="11">
        <f t="shared" ca="1" si="45"/>
        <v>5.4084507042256318</v>
      </c>
      <c r="O237" s="3">
        <f t="shared" ca="1" si="46"/>
        <v>7.0422535211271242</v>
      </c>
      <c r="P237" s="90">
        <f t="shared" ca="1" si="47"/>
        <v>0.14999999999999994</v>
      </c>
      <c r="Q237" s="94">
        <f t="shared" ca="1" si="48"/>
        <v>1.0563380281690682</v>
      </c>
      <c r="R237" s="10">
        <v>5</v>
      </c>
      <c r="S237" s="3">
        <f t="shared" si="49"/>
        <v>7.4850299401197598</v>
      </c>
      <c r="T237" s="90">
        <f t="shared" si="50"/>
        <v>0.14999999999999991</v>
      </c>
      <c r="U237" s="94">
        <f t="shared" si="51"/>
        <v>1.1227544910179632</v>
      </c>
    </row>
    <row r="238" spans="1:21" x14ac:dyDescent="0.3">
      <c r="A238" s="101"/>
      <c r="B238" s="102"/>
      <c r="C238" s="99"/>
      <c r="D238" s="99"/>
      <c r="E238" s="103">
        <v>8.2000000000000003E-2</v>
      </c>
      <c r="F238" s="11">
        <f ca="1">IFERROR(
  INDEX(
    ML_FRETE!$B$2:$I$30,
    MATCH(D238, ML_FRETE!$J$2:$J$30, 1),
    MATCH(G238, {0,19,49,79,100,120,150,200}, 1)
  ),
0
)</f>
        <v>5.65</v>
      </c>
      <c r="G238" s="3">
        <f t="shared" ca="1" si="39"/>
        <v>9.4481605351170579</v>
      </c>
      <c r="H238" s="9">
        <f t="shared" ca="1" si="40"/>
        <v>0.15000000000000002</v>
      </c>
      <c r="I238" s="85">
        <f t="shared" ca="1" si="41"/>
        <v>1.4172240802675589</v>
      </c>
      <c r="J238" s="11">
        <f ca="1">IFERROR(
  INDEX(
    ML_FRETE!$B$2:$I$30,
    MATCH(D238, ML_FRETE!$J$2:$J$30, 1),
    MATCH(K238, {0,19,49,79,100,120,150,200}, 1)
  ),
5.65
)</f>
        <v>5.65</v>
      </c>
      <c r="K238" s="3">
        <f t="shared" ca="1" si="42"/>
        <v>8.7191358024691361</v>
      </c>
      <c r="L238" s="9">
        <f t="shared" ca="1" si="43"/>
        <v>0.14999999999999997</v>
      </c>
      <c r="M238" s="85">
        <f t="shared" ca="1" si="44"/>
        <v>1.30787037037037</v>
      </c>
      <c r="N238" s="11">
        <f t="shared" ca="1" si="45"/>
        <v>5.4084507042256318</v>
      </c>
      <c r="O238" s="3">
        <f t="shared" ca="1" si="46"/>
        <v>7.0422535211271242</v>
      </c>
      <c r="P238" s="90">
        <f t="shared" ca="1" si="47"/>
        <v>0.14999999999999994</v>
      </c>
      <c r="Q238" s="94">
        <f t="shared" ca="1" si="48"/>
        <v>1.0563380281690682</v>
      </c>
      <c r="R238" s="10">
        <v>5</v>
      </c>
      <c r="S238" s="3">
        <f t="shared" si="49"/>
        <v>7.4850299401197598</v>
      </c>
      <c r="T238" s="90">
        <f t="shared" si="50"/>
        <v>0.14999999999999991</v>
      </c>
      <c r="U238" s="94">
        <f t="shared" si="51"/>
        <v>1.1227544910179632</v>
      </c>
    </row>
    <row r="239" spans="1:21" x14ac:dyDescent="0.3">
      <c r="A239" s="101"/>
      <c r="B239" s="102"/>
      <c r="C239" s="99"/>
      <c r="D239" s="99"/>
      <c r="E239" s="103">
        <v>8.2000000000000003E-2</v>
      </c>
      <c r="F239" s="11">
        <f ca="1">IFERROR(
  INDEX(
    ML_FRETE!$B$2:$I$30,
    MATCH(D239, ML_FRETE!$J$2:$J$30, 1),
    MATCH(G239, {0,19,49,79,100,120,150,200}, 1)
  ),
0
)</f>
        <v>5.65</v>
      </c>
      <c r="G239" s="3">
        <f t="shared" ca="1" si="39"/>
        <v>9.4481605351170579</v>
      </c>
      <c r="H239" s="9">
        <f t="shared" ca="1" si="40"/>
        <v>0.15000000000000002</v>
      </c>
      <c r="I239" s="85">
        <f t="shared" ca="1" si="41"/>
        <v>1.4172240802675589</v>
      </c>
      <c r="J239" s="11">
        <f ca="1">IFERROR(
  INDEX(
    ML_FRETE!$B$2:$I$30,
    MATCH(D239, ML_FRETE!$J$2:$J$30, 1),
    MATCH(K239, {0,19,49,79,100,120,150,200}, 1)
  ),
5.65
)</f>
        <v>5.65</v>
      </c>
      <c r="K239" s="3">
        <f t="shared" ca="1" si="42"/>
        <v>8.7191358024691361</v>
      </c>
      <c r="L239" s="9">
        <f t="shared" ca="1" si="43"/>
        <v>0.14999999999999997</v>
      </c>
      <c r="M239" s="85">
        <f t="shared" ca="1" si="44"/>
        <v>1.30787037037037</v>
      </c>
      <c r="N239" s="11">
        <f t="shared" ca="1" si="45"/>
        <v>5.4084507042256318</v>
      </c>
      <c r="O239" s="3">
        <f t="shared" ca="1" si="46"/>
        <v>7.0422535211271242</v>
      </c>
      <c r="P239" s="90">
        <f t="shared" ca="1" si="47"/>
        <v>0.14999999999999994</v>
      </c>
      <c r="Q239" s="94">
        <f t="shared" ca="1" si="48"/>
        <v>1.0563380281690682</v>
      </c>
      <c r="R239" s="10">
        <v>5</v>
      </c>
      <c r="S239" s="3">
        <f t="shared" si="49"/>
        <v>7.4850299401197598</v>
      </c>
      <c r="T239" s="90">
        <f t="shared" si="50"/>
        <v>0.14999999999999991</v>
      </c>
      <c r="U239" s="94">
        <f t="shared" si="51"/>
        <v>1.1227544910179632</v>
      </c>
    </row>
    <row r="240" spans="1:21" x14ac:dyDescent="0.3">
      <c r="A240" s="101"/>
      <c r="B240" s="102"/>
      <c r="C240" s="99"/>
      <c r="D240" s="99"/>
      <c r="E240" s="103">
        <v>8.2000000000000003E-2</v>
      </c>
      <c r="F240" s="11">
        <f ca="1">IFERROR(
  INDEX(
    ML_FRETE!$B$2:$I$30,
    MATCH(D240, ML_FRETE!$J$2:$J$30, 1),
    MATCH(G240, {0,19,49,79,100,120,150,200}, 1)
  ),
0
)</f>
        <v>5.65</v>
      </c>
      <c r="G240" s="3">
        <f t="shared" ca="1" si="39"/>
        <v>9.4481605351170579</v>
      </c>
      <c r="H240" s="9">
        <f t="shared" ca="1" si="40"/>
        <v>0.15000000000000002</v>
      </c>
      <c r="I240" s="85">
        <f t="shared" ca="1" si="41"/>
        <v>1.4172240802675589</v>
      </c>
      <c r="J240" s="11">
        <f ca="1">IFERROR(
  INDEX(
    ML_FRETE!$B$2:$I$30,
    MATCH(D240, ML_FRETE!$J$2:$J$30, 1),
    MATCH(K240, {0,19,49,79,100,120,150,200}, 1)
  ),
5.65
)</f>
        <v>5.65</v>
      </c>
      <c r="K240" s="3">
        <f t="shared" ca="1" si="42"/>
        <v>8.7191358024691361</v>
      </c>
      <c r="L240" s="9">
        <f t="shared" ca="1" si="43"/>
        <v>0.14999999999999997</v>
      </c>
      <c r="M240" s="85">
        <f t="shared" ca="1" si="44"/>
        <v>1.30787037037037</v>
      </c>
      <c r="N240" s="11">
        <f t="shared" ca="1" si="45"/>
        <v>5.4084507042256318</v>
      </c>
      <c r="O240" s="3">
        <f t="shared" ca="1" si="46"/>
        <v>7.0422535211271242</v>
      </c>
      <c r="P240" s="90">
        <f t="shared" ca="1" si="47"/>
        <v>0.14999999999999994</v>
      </c>
      <c r="Q240" s="94">
        <f t="shared" ca="1" si="48"/>
        <v>1.0563380281690682</v>
      </c>
      <c r="R240" s="10">
        <v>5</v>
      </c>
      <c r="S240" s="3">
        <f t="shared" si="49"/>
        <v>7.4850299401197598</v>
      </c>
      <c r="T240" s="90">
        <f t="shared" si="50"/>
        <v>0.14999999999999991</v>
      </c>
      <c r="U240" s="94">
        <f t="shared" si="51"/>
        <v>1.1227544910179632</v>
      </c>
    </row>
    <row r="241" spans="1:21" x14ac:dyDescent="0.3">
      <c r="A241" s="101"/>
      <c r="B241" s="102"/>
      <c r="C241" s="99"/>
      <c r="D241" s="99"/>
      <c r="E241" s="103">
        <v>8.2000000000000003E-2</v>
      </c>
      <c r="F241" s="11">
        <f ca="1">IFERROR(
  INDEX(
    ML_FRETE!$B$2:$I$30,
    MATCH(D241, ML_FRETE!$J$2:$J$30, 1),
    MATCH(G241, {0,19,49,79,100,120,150,200}, 1)
  ),
0
)</f>
        <v>5.65</v>
      </c>
      <c r="G241" s="3">
        <f t="shared" ca="1" si="39"/>
        <v>9.4481605351170579</v>
      </c>
      <c r="H241" s="9">
        <f t="shared" ca="1" si="40"/>
        <v>0.15000000000000002</v>
      </c>
      <c r="I241" s="85">
        <f t="shared" ca="1" si="41"/>
        <v>1.4172240802675589</v>
      </c>
      <c r="J241" s="11">
        <f ca="1">IFERROR(
  INDEX(
    ML_FRETE!$B$2:$I$30,
    MATCH(D241, ML_FRETE!$J$2:$J$30, 1),
    MATCH(K241, {0,19,49,79,100,120,150,200}, 1)
  ),
5.65
)</f>
        <v>5.65</v>
      </c>
      <c r="K241" s="3">
        <f t="shared" ca="1" si="42"/>
        <v>8.7191358024691361</v>
      </c>
      <c r="L241" s="9">
        <f t="shared" ca="1" si="43"/>
        <v>0.14999999999999997</v>
      </c>
      <c r="M241" s="85">
        <f t="shared" ca="1" si="44"/>
        <v>1.30787037037037</v>
      </c>
      <c r="N241" s="11">
        <f t="shared" ca="1" si="45"/>
        <v>5.4084507042256318</v>
      </c>
      <c r="O241" s="3">
        <f t="shared" ca="1" si="46"/>
        <v>7.0422535211271242</v>
      </c>
      <c r="P241" s="90">
        <f t="shared" ca="1" si="47"/>
        <v>0.14999999999999994</v>
      </c>
      <c r="Q241" s="94">
        <f t="shared" ca="1" si="48"/>
        <v>1.0563380281690682</v>
      </c>
      <c r="R241" s="10">
        <v>5</v>
      </c>
      <c r="S241" s="3">
        <f t="shared" si="49"/>
        <v>7.4850299401197598</v>
      </c>
      <c r="T241" s="90">
        <f t="shared" si="50"/>
        <v>0.14999999999999991</v>
      </c>
      <c r="U241" s="94">
        <f t="shared" si="51"/>
        <v>1.1227544910179632</v>
      </c>
    </row>
    <row r="242" spans="1:21" x14ac:dyDescent="0.3">
      <c r="A242" s="101"/>
      <c r="B242" s="102"/>
      <c r="C242" s="99"/>
      <c r="D242" s="99"/>
      <c r="E242" s="103">
        <v>8.2000000000000003E-2</v>
      </c>
      <c r="F242" s="11">
        <f ca="1">IFERROR(
  INDEX(
    ML_FRETE!$B$2:$I$30,
    MATCH(D242, ML_FRETE!$J$2:$J$30, 1),
    MATCH(G242, {0,19,49,79,100,120,150,200}, 1)
  ),
0
)</f>
        <v>5.65</v>
      </c>
      <c r="G242" s="3">
        <f t="shared" ca="1" si="39"/>
        <v>9.4481605351170579</v>
      </c>
      <c r="H242" s="9">
        <f t="shared" ca="1" si="40"/>
        <v>0.15000000000000002</v>
      </c>
      <c r="I242" s="85">
        <f t="shared" ca="1" si="41"/>
        <v>1.4172240802675589</v>
      </c>
      <c r="J242" s="11">
        <f ca="1">IFERROR(
  INDEX(
    ML_FRETE!$B$2:$I$30,
    MATCH(D242, ML_FRETE!$J$2:$J$30, 1),
    MATCH(K242, {0,19,49,79,100,120,150,200}, 1)
  ),
5.65
)</f>
        <v>5.65</v>
      </c>
      <c r="K242" s="3">
        <f t="shared" ca="1" si="42"/>
        <v>8.7191358024691361</v>
      </c>
      <c r="L242" s="9">
        <f t="shared" ca="1" si="43"/>
        <v>0.14999999999999997</v>
      </c>
      <c r="M242" s="85">
        <f t="shared" ca="1" si="44"/>
        <v>1.30787037037037</v>
      </c>
      <c r="N242" s="11">
        <f t="shared" ca="1" si="45"/>
        <v>5.4084507042256318</v>
      </c>
      <c r="O242" s="3">
        <f t="shared" ca="1" si="46"/>
        <v>7.0422535211271242</v>
      </c>
      <c r="P242" s="90">
        <f t="shared" ca="1" si="47"/>
        <v>0.14999999999999994</v>
      </c>
      <c r="Q242" s="94">
        <f t="shared" ca="1" si="48"/>
        <v>1.0563380281690682</v>
      </c>
      <c r="R242" s="10">
        <v>5</v>
      </c>
      <c r="S242" s="3">
        <f t="shared" si="49"/>
        <v>7.4850299401197598</v>
      </c>
      <c r="T242" s="90">
        <f t="shared" si="50"/>
        <v>0.14999999999999991</v>
      </c>
      <c r="U242" s="94">
        <f t="shared" si="51"/>
        <v>1.1227544910179632</v>
      </c>
    </row>
    <row r="243" spans="1:21" x14ac:dyDescent="0.3">
      <c r="A243" s="101"/>
      <c r="B243" s="102"/>
      <c r="C243" s="99"/>
      <c r="D243" s="99"/>
      <c r="E243" s="103">
        <v>8.2000000000000003E-2</v>
      </c>
      <c r="F243" s="11">
        <f ca="1">IFERROR(
  INDEX(
    ML_FRETE!$B$2:$I$30,
    MATCH(D243, ML_FRETE!$J$2:$J$30, 1),
    MATCH(G243, {0,19,49,79,100,120,150,200}, 1)
  ),
0
)</f>
        <v>5.65</v>
      </c>
      <c r="G243" s="3">
        <f t="shared" ca="1" si="39"/>
        <v>9.4481605351170579</v>
      </c>
      <c r="H243" s="9">
        <f t="shared" ca="1" si="40"/>
        <v>0.15000000000000002</v>
      </c>
      <c r="I243" s="85">
        <f t="shared" ca="1" si="41"/>
        <v>1.4172240802675589</v>
      </c>
      <c r="J243" s="11">
        <f ca="1">IFERROR(
  INDEX(
    ML_FRETE!$B$2:$I$30,
    MATCH(D243, ML_FRETE!$J$2:$J$30, 1),
    MATCH(K243, {0,19,49,79,100,120,150,200}, 1)
  ),
5.65
)</f>
        <v>5.65</v>
      </c>
      <c r="K243" s="3">
        <f t="shared" ca="1" si="42"/>
        <v>8.7191358024691361</v>
      </c>
      <c r="L243" s="9">
        <f t="shared" ca="1" si="43"/>
        <v>0.14999999999999997</v>
      </c>
      <c r="M243" s="85">
        <f t="shared" ca="1" si="44"/>
        <v>1.30787037037037</v>
      </c>
      <c r="N243" s="11">
        <f t="shared" ca="1" si="45"/>
        <v>5.4084507042256318</v>
      </c>
      <c r="O243" s="3">
        <f t="shared" ca="1" si="46"/>
        <v>7.0422535211271242</v>
      </c>
      <c r="P243" s="90">
        <f t="shared" ca="1" si="47"/>
        <v>0.14999999999999994</v>
      </c>
      <c r="Q243" s="94">
        <f t="shared" ca="1" si="48"/>
        <v>1.0563380281690682</v>
      </c>
      <c r="R243" s="10">
        <v>5</v>
      </c>
      <c r="S243" s="3">
        <f t="shared" si="49"/>
        <v>7.4850299401197598</v>
      </c>
      <c r="T243" s="90">
        <f t="shared" si="50"/>
        <v>0.14999999999999991</v>
      </c>
      <c r="U243" s="94">
        <f t="shared" si="51"/>
        <v>1.1227544910179632</v>
      </c>
    </row>
    <row r="244" spans="1:21" x14ac:dyDescent="0.3">
      <c r="A244" s="101"/>
      <c r="B244" s="102"/>
      <c r="C244" s="99"/>
      <c r="D244" s="99"/>
      <c r="E244" s="103">
        <v>8.2000000000000003E-2</v>
      </c>
      <c r="F244" s="11">
        <f ca="1">IFERROR(
  INDEX(
    ML_FRETE!$B$2:$I$30,
    MATCH(D244, ML_FRETE!$J$2:$J$30, 1),
    MATCH(G244, {0,19,49,79,100,120,150,200}, 1)
  ),
0
)</f>
        <v>5.65</v>
      </c>
      <c r="G244" s="3">
        <f t="shared" ca="1" si="39"/>
        <v>9.4481605351170579</v>
      </c>
      <c r="H244" s="9">
        <f t="shared" ca="1" si="40"/>
        <v>0.15000000000000002</v>
      </c>
      <c r="I244" s="85">
        <f t="shared" ca="1" si="41"/>
        <v>1.4172240802675589</v>
      </c>
      <c r="J244" s="11">
        <f ca="1">IFERROR(
  INDEX(
    ML_FRETE!$B$2:$I$30,
    MATCH(D244, ML_FRETE!$J$2:$J$30, 1),
    MATCH(K244, {0,19,49,79,100,120,150,200}, 1)
  ),
5.65
)</f>
        <v>5.65</v>
      </c>
      <c r="K244" s="3">
        <f t="shared" ca="1" si="42"/>
        <v>8.7191358024691361</v>
      </c>
      <c r="L244" s="9">
        <f t="shared" ca="1" si="43"/>
        <v>0.14999999999999997</v>
      </c>
      <c r="M244" s="85">
        <f t="shared" ca="1" si="44"/>
        <v>1.30787037037037</v>
      </c>
      <c r="N244" s="11">
        <f t="shared" ca="1" si="45"/>
        <v>5.4084507042256318</v>
      </c>
      <c r="O244" s="3">
        <f t="shared" ca="1" si="46"/>
        <v>7.0422535211271242</v>
      </c>
      <c r="P244" s="90">
        <f t="shared" ca="1" si="47"/>
        <v>0.14999999999999994</v>
      </c>
      <c r="Q244" s="94">
        <f t="shared" ca="1" si="48"/>
        <v>1.0563380281690682</v>
      </c>
      <c r="R244" s="10">
        <v>5</v>
      </c>
      <c r="S244" s="3">
        <f t="shared" si="49"/>
        <v>7.4850299401197598</v>
      </c>
      <c r="T244" s="90">
        <f t="shared" si="50"/>
        <v>0.14999999999999991</v>
      </c>
      <c r="U244" s="94">
        <f t="shared" si="51"/>
        <v>1.1227544910179632</v>
      </c>
    </row>
    <row r="245" spans="1:21" x14ac:dyDescent="0.3">
      <c r="A245" s="101"/>
      <c r="B245" s="102"/>
      <c r="C245" s="99"/>
      <c r="D245" s="99"/>
      <c r="E245" s="103">
        <v>8.2000000000000003E-2</v>
      </c>
      <c r="F245" s="11">
        <f ca="1">IFERROR(
  INDEX(
    ML_FRETE!$B$2:$I$30,
    MATCH(D245, ML_FRETE!$J$2:$J$30, 1),
    MATCH(G245, {0,19,49,79,100,120,150,200}, 1)
  ),
0
)</f>
        <v>5.65</v>
      </c>
      <c r="G245" s="3">
        <f t="shared" ca="1" si="39"/>
        <v>9.4481605351170579</v>
      </c>
      <c r="H245" s="9">
        <f t="shared" ca="1" si="40"/>
        <v>0.15000000000000002</v>
      </c>
      <c r="I245" s="85">
        <f t="shared" ca="1" si="41"/>
        <v>1.4172240802675589</v>
      </c>
      <c r="J245" s="11">
        <f ca="1">IFERROR(
  INDEX(
    ML_FRETE!$B$2:$I$30,
    MATCH(D245, ML_FRETE!$J$2:$J$30, 1),
    MATCH(K245, {0,19,49,79,100,120,150,200}, 1)
  ),
5.65
)</f>
        <v>5.65</v>
      </c>
      <c r="K245" s="3">
        <f t="shared" ca="1" si="42"/>
        <v>8.7191358024691361</v>
      </c>
      <c r="L245" s="9">
        <f t="shared" ca="1" si="43"/>
        <v>0.14999999999999997</v>
      </c>
      <c r="M245" s="85">
        <f t="shared" ca="1" si="44"/>
        <v>1.30787037037037</v>
      </c>
      <c r="N245" s="11">
        <f t="shared" ca="1" si="45"/>
        <v>5.4084507042256318</v>
      </c>
      <c r="O245" s="3">
        <f t="shared" ca="1" si="46"/>
        <v>7.0422535211271242</v>
      </c>
      <c r="P245" s="90">
        <f t="shared" ca="1" si="47"/>
        <v>0.14999999999999994</v>
      </c>
      <c r="Q245" s="94">
        <f t="shared" ca="1" si="48"/>
        <v>1.0563380281690682</v>
      </c>
      <c r="R245" s="10">
        <v>5</v>
      </c>
      <c r="S245" s="3">
        <f t="shared" si="49"/>
        <v>7.4850299401197598</v>
      </c>
      <c r="T245" s="90">
        <f t="shared" si="50"/>
        <v>0.14999999999999991</v>
      </c>
      <c r="U245" s="94">
        <f t="shared" si="51"/>
        <v>1.1227544910179632</v>
      </c>
    </row>
    <row r="246" spans="1:21" x14ac:dyDescent="0.3">
      <c r="A246" s="101"/>
      <c r="B246" s="102"/>
      <c r="C246" s="99"/>
      <c r="D246" s="99"/>
      <c r="E246" s="103">
        <v>8.2000000000000003E-2</v>
      </c>
      <c r="F246" s="11">
        <f ca="1">IFERROR(
  INDEX(
    ML_FRETE!$B$2:$I$30,
    MATCH(D246, ML_FRETE!$J$2:$J$30, 1),
    MATCH(G246, {0,19,49,79,100,120,150,200}, 1)
  ),
0
)</f>
        <v>5.65</v>
      </c>
      <c r="G246" s="3">
        <f t="shared" ca="1" si="39"/>
        <v>9.4481605351170579</v>
      </c>
      <c r="H246" s="9">
        <f t="shared" ca="1" si="40"/>
        <v>0.15000000000000002</v>
      </c>
      <c r="I246" s="85">
        <f t="shared" ca="1" si="41"/>
        <v>1.4172240802675589</v>
      </c>
      <c r="J246" s="11">
        <f ca="1">IFERROR(
  INDEX(
    ML_FRETE!$B$2:$I$30,
    MATCH(D246, ML_FRETE!$J$2:$J$30, 1),
    MATCH(K246, {0,19,49,79,100,120,150,200}, 1)
  ),
5.65
)</f>
        <v>5.65</v>
      </c>
      <c r="K246" s="3">
        <f t="shared" ca="1" si="42"/>
        <v>8.7191358024691361</v>
      </c>
      <c r="L246" s="9">
        <f t="shared" ca="1" si="43"/>
        <v>0.14999999999999997</v>
      </c>
      <c r="M246" s="85">
        <f t="shared" ca="1" si="44"/>
        <v>1.30787037037037</v>
      </c>
      <c r="N246" s="11">
        <f t="shared" ca="1" si="45"/>
        <v>5.4084507042256318</v>
      </c>
      <c r="O246" s="3">
        <f t="shared" ca="1" si="46"/>
        <v>7.0422535211271242</v>
      </c>
      <c r="P246" s="90">
        <f t="shared" ca="1" si="47"/>
        <v>0.14999999999999994</v>
      </c>
      <c r="Q246" s="94">
        <f t="shared" ca="1" si="48"/>
        <v>1.0563380281690682</v>
      </c>
      <c r="R246" s="10">
        <v>5</v>
      </c>
      <c r="S246" s="3">
        <f t="shared" si="49"/>
        <v>7.4850299401197598</v>
      </c>
      <c r="T246" s="90">
        <f t="shared" si="50"/>
        <v>0.14999999999999991</v>
      </c>
      <c r="U246" s="94">
        <f t="shared" si="51"/>
        <v>1.1227544910179632</v>
      </c>
    </row>
    <row r="247" spans="1:21" ht="15" thickBot="1" x14ac:dyDescent="0.35">
      <c r="A247" s="104"/>
      <c r="B247" s="105"/>
      <c r="C247" s="100"/>
      <c r="D247" s="100"/>
      <c r="E247" s="103">
        <v>8.2000000000000003E-2</v>
      </c>
      <c r="F247" s="42">
        <f ca="1">IFERROR(
  INDEX(
    ML_FRETE!$B$2:$I$30,
    MATCH(D247, ML_FRETE!$J$2:$J$30, 1),
    MATCH(G247, {0,19,49,79,100,120,150,200}, 1)
  ),
0
)</f>
        <v>5.65</v>
      </c>
      <c r="G247" s="3">
        <f t="shared" ca="1" si="39"/>
        <v>9.4481605351170579</v>
      </c>
      <c r="H247" s="9">
        <f t="shared" ca="1" si="40"/>
        <v>0.15000000000000002</v>
      </c>
      <c r="I247" s="85">
        <f t="shared" ca="1" si="41"/>
        <v>1.4172240802675589</v>
      </c>
      <c r="J247" s="42">
        <f ca="1">IFERROR(
  INDEX(
    ML_FRETE!$B$2:$I$30,
    MATCH(D247, ML_FRETE!$J$2:$J$30, 1),
    MATCH(K247, {0,19,49,79,100,120,150,200}, 1)
  ),
5.65
)</f>
        <v>5.65</v>
      </c>
      <c r="K247" s="3">
        <f t="shared" ca="1" si="42"/>
        <v>8.7191358024691361</v>
      </c>
      <c r="L247" s="9">
        <f t="shared" ca="1" si="43"/>
        <v>0.14999999999999997</v>
      </c>
      <c r="M247" s="85">
        <f t="shared" ca="1" si="44"/>
        <v>1.30787037037037</v>
      </c>
      <c r="N247" s="42">
        <f t="shared" ca="1" si="45"/>
        <v>5.4084507042256318</v>
      </c>
      <c r="O247" s="3">
        <f t="shared" ca="1" si="46"/>
        <v>7.0422535211271242</v>
      </c>
      <c r="P247" s="90">
        <f t="shared" ca="1" si="47"/>
        <v>0.14999999999999994</v>
      </c>
      <c r="Q247" s="94">
        <f t="shared" ca="1" si="48"/>
        <v>1.0563380281690682</v>
      </c>
      <c r="R247" s="44">
        <v>5</v>
      </c>
      <c r="S247" s="3">
        <f t="shared" si="49"/>
        <v>7.4850299401197598</v>
      </c>
      <c r="T247" s="90">
        <f t="shared" si="50"/>
        <v>0.14999999999999991</v>
      </c>
      <c r="U247" s="94">
        <f t="shared" si="51"/>
        <v>1.1227544910179632</v>
      </c>
    </row>
  </sheetData>
  <mergeCells count="14">
    <mergeCell ref="D3:E3"/>
    <mergeCell ref="F6:I6"/>
    <mergeCell ref="J6:M6"/>
    <mergeCell ref="R6:U6"/>
    <mergeCell ref="N6:Q6"/>
    <mergeCell ref="D4:E4"/>
    <mergeCell ref="K1:L1"/>
    <mergeCell ref="O1:P1"/>
    <mergeCell ref="D2:E2"/>
    <mergeCell ref="A6:A7"/>
    <mergeCell ref="B6:B7"/>
    <mergeCell ref="C6:C7"/>
    <mergeCell ref="D6:D7"/>
    <mergeCell ref="E6:E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1808-184C-B040-8753-DD5096FB07E7}">
  <dimension ref="A1:Q247"/>
  <sheetViews>
    <sheetView tabSelected="1" zoomScale="124" zoomScaleNormal="124" workbookViewId="0">
      <pane ySplit="7" topLeftCell="A8" activePane="bottomLeft" state="frozen"/>
      <selection pane="bottomLeft" activeCell="C13" sqref="C13"/>
    </sheetView>
  </sheetViews>
  <sheetFormatPr defaultColWidth="8.77734375" defaultRowHeight="14.4" x14ac:dyDescent="0.3"/>
  <cols>
    <col min="1" max="1" width="14.44140625" customWidth="1"/>
    <col min="2" max="2" width="42.77734375" style="1" customWidth="1"/>
    <col min="3" max="3" width="11.77734375" style="2" customWidth="1"/>
    <col min="4" max="4" width="9.109375" style="2" customWidth="1"/>
    <col min="5" max="5" width="9.6640625" style="1" customWidth="1"/>
    <col min="6" max="8" width="9" style="1" customWidth="1"/>
    <col min="9" max="10" width="9" customWidth="1"/>
    <col min="11" max="11" width="8.109375" bestFit="1" customWidth="1"/>
    <col min="12" max="12" width="7.5546875" bestFit="1" customWidth="1"/>
    <col min="13" max="14" width="9" customWidth="1"/>
  </cols>
  <sheetData>
    <row r="1" spans="1:17" ht="15" thickBot="1" x14ac:dyDescent="0.35">
      <c r="A1" s="51" t="s">
        <v>13</v>
      </c>
      <c r="B1" s="52" t="s">
        <v>12</v>
      </c>
      <c r="C1" s="20"/>
      <c r="D1" s="20"/>
      <c r="E1" s="21"/>
      <c r="F1" s="21"/>
      <c r="I1" s="1"/>
      <c r="J1" s="54" t="s">
        <v>3</v>
      </c>
      <c r="K1" s="55"/>
      <c r="M1" s="53" t="s">
        <v>58</v>
      </c>
      <c r="N1" s="53"/>
      <c r="O1" s="47" t="s">
        <v>54</v>
      </c>
    </row>
    <row r="2" spans="1:17" ht="15" thickBot="1" x14ac:dyDescent="0.35">
      <c r="A2" s="51" t="s">
        <v>11</v>
      </c>
      <c r="B2" s="12">
        <v>0.17</v>
      </c>
      <c r="C2" s="22"/>
      <c r="D2" s="70" t="s">
        <v>48</v>
      </c>
      <c r="E2" s="71"/>
      <c r="F2" s="13">
        <v>0.15</v>
      </c>
      <c r="H2" s="2"/>
      <c r="J2" s="45" t="s">
        <v>10</v>
      </c>
      <c r="K2" s="4">
        <v>8.2000000000000003E-2</v>
      </c>
      <c r="M2" s="48" t="s">
        <v>50</v>
      </c>
      <c r="N2" s="49">
        <v>10</v>
      </c>
      <c r="O2" s="50">
        <f>N2*N3*N4/6000</f>
        <v>0.6</v>
      </c>
    </row>
    <row r="3" spans="1:17" ht="15" thickBot="1" x14ac:dyDescent="0.35">
      <c r="A3" s="51" t="s">
        <v>9</v>
      </c>
      <c r="B3" s="12">
        <v>0.12</v>
      </c>
      <c r="C3" s="22"/>
      <c r="D3" s="22"/>
      <c r="E3" s="22"/>
      <c r="F3" s="22"/>
      <c r="H3" s="2"/>
      <c r="J3" s="46" t="s">
        <v>8</v>
      </c>
      <c r="K3" s="14">
        <v>0.113</v>
      </c>
      <c r="M3" s="48" t="s">
        <v>51</v>
      </c>
      <c r="N3" s="49">
        <v>12</v>
      </c>
    </row>
    <row r="4" spans="1:17" x14ac:dyDescent="0.3">
      <c r="A4" s="51" t="s">
        <v>59</v>
      </c>
      <c r="B4" s="12">
        <v>0.15</v>
      </c>
      <c r="C4" s="22"/>
      <c r="D4" s="22"/>
      <c r="E4" s="22"/>
      <c r="F4" s="22"/>
      <c r="H4" s="2"/>
      <c r="M4" s="48" t="s">
        <v>52</v>
      </c>
      <c r="N4" s="49">
        <v>30</v>
      </c>
    </row>
    <row r="5" spans="1:17" ht="15" thickBot="1" x14ac:dyDescent="0.35"/>
    <row r="6" spans="1:17" x14ac:dyDescent="0.3">
      <c r="A6" s="56" t="s">
        <v>6</v>
      </c>
      <c r="B6" s="58" t="s">
        <v>5</v>
      </c>
      <c r="C6" s="60" t="s">
        <v>4</v>
      </c>
      <c r="D6" s="60" t="s">
        <v>45</v>
      </c>
      <c r="E6" s="62" t="s">
        <v>3</v>
      </c>
      <c r="F6" s="64" t="str">
        <f>A2</f>
        <v>ML Premium</v>
      </c>
      <c r="G6" s="65"/>
      <c r="H6" s="66"/>
      <c r="I6" s="67" t="str">
        <f>A3</f>
        <v>Ml Clássico</v>
      </c>
      <c r="J6" s="68"/>
      <c r="K6" s="69"/>
      <c r="L6" s="73" t="s">
        <v>7</v>
      </c>
      <c r="M6" s="74"/>
      <c r="N6" s="75"/>
      <c r="O6" s="76" t="str">
        <f>A4</f>
        <v>Amazon</v>
      </c>
      <c r="P6" s="72"/>
      <c r="Q6" s="77"/>
    </row>
    <row r="7" spans="1:17" x14ac:dyDescent="0.3">
      <c r="A7" s="57"/>
      <c r="B7" s="59"/>
      <c r="C7" s="61"/>
      <c r="D7" s="61"/>
      <c r="E7" s="63"/>
      <c r="F7" s="39" t="s">
        <v>2</v>
      </c>
      <c r="G7" s="40" t="s">
        <v>1</v>
      </c>
      <c r="H7" s="41" t="s">
        <v>0</v>
      </c>
      <c r="I7" s="36" t="s">
        <v>2</v>
      </c>
      <c r="J7" s="37" t="s">
        <v>1</v>
      </c>
      <c r="K7" s="38" t="s">
        <v>0</v>
      </c>
      <c r="L7" s="33" t="s">
        <v>46</v>
      </c>
      <c r="M7" s="34" t="s">
        <v>1</v>
      </c>
      <c r="N7" s="35" t="s">
        <v>0</v>
      </c>
      <c r="O7" s="29" t="s">
        <v>49</v>
      </c>
      <c r="P7" s="30" t="s">
        <v>1</v>
      </c>
      <c r="Q7" s="31" t="s">
        <v>0</v>
      </c>
    </row>
    <row r="8" spans="1:17" x14ac:dyDescent="0.3">
      <c r="A8" s="7"/>
      <c r="B8" s="6"/>
      <c r="C8" s="8"/>
      <c r="D8" s="5"/>
      <c r="E8" s="28">
        <v>8.2000000000000003E-2</v>
      </c>
      <c r="F8" s="11">
        <f ca="1">IFERROR(
  INDEX(
    ML_FRETE!$B$2:$I$30,
    MATCH(D8, ML_FRETE!$J$2:$J$30, 1),
    MATCH(G8, {0,19,49,79,100,120,150,200}, 1)
  ),
0
)</f>
        <v>5.65</v>
      </c>
      <c r="G8" s="3">
        <f t="shared" ref="G8:G71" ca="1" si="0">(C8+F8)/(1-$F$2-E8-$B$2)</f>
        <v>9.4481605351170579</v>
      </c>
      <c r="H8" s="9">
        <f ca="1">(G8-F8-E8*G8-C8-$B$2*G8)/G8</f>
        <v>0.15000000000000002</v>
      </c>
      <c r="I8" s="11">
        <f ca="1">IFERROR(
  INDEX(
    ML_FRETE!$B$2:$I$30,
    MATCH(D8, ML_FRETE!$J$2:$J$30, 1),
    MATCH(J8, {0,19,49,79,100,120,150,200}, 1)
  ),
5.65
)</f>
        <v>5.65</v>
      </c>
      <c r="J8" s="3">
        <f t="shared" ref="J8:J71" ca="1" si="1">(C8+I8)/(1-$F$2-E8-$B$3)</f>
        <v>8.7191358024691361</v>
      </c>
      <c r="K8" s="9">
        <f t="shared" ref="K8:K71" ca="1" si="2">(J8-I8-E8*J8-C8-$B$3*J8)/J8</f>
        <v>0.14999999999999997</v>
      </c>
      <c r="L8" s="11">
        <f t="shared" ref="L8:L72" ca="1" si="3">IF(M8&lt;=79.99,4+M8*0.2,
 IF(M8&lt;=99.99,16+M8*0.14,
  IF(M8&lt;=199.99,20+M8*0.14,
   26+M8*0.14
  )
 )
)</f>
        <v>5.4084512180302342</v>
      </c>
      <c r="M8" s="3">
        <f ca="1">(C8+L8)/(1-$F$2-E8)</f>
        <v>7.0422541901435336</v>
      </c>
      <c r="N8" s="9">
        <f ca="1">(M8-L8-C8-M8*E8)/M8</f>
        <v>0.14999999999999994</v>
      </c>
      <c r="O8" s="11">
        <v>6</v>
      </c>
      <c r="P8" s="3">
        <f>(C8+O8)/(1-$F$2-E8-$B$4)</f>
        <v>9.7087378640776691</v>
      </c>
      <c r="Q8" s="9">
        <f>(P8-C8-O8-$B$4*P8-E8*P8)/P8</f>
        <v>0.14999999999999994</v>
      </c>
    </row>
    <row r="9" spans="1:17" x14ac:dyDescent="0.3">
      <c r="A9" s="7"/>
      <c r="B9" s="6"/>
      <c r="C9" s="8"/>
      <c r="D9" s="5"/>
      <c r="E9" s="28">
        <v>8.2000000000000003E-2</v>
      </c>
      <c r="F9" s="11">
        <f ca="1">IFERROR(
  INDEX(
    ML_FRETE!$B$2:$I$30,
    MATCH(D9, ML_FRETE!$J$2:$J$30, 1),
    MATCH(G9, {0,19,49,79,100,120,150,200}, 1)
  ),
0
)</f>
        <v>5.65</v>
      </c>
      <c r="G9" s="3">
        <f t="shared" ca="1" si="0"/>
        <v>9.4481605351170579</v>
      </c>
      <c r="H9" s="9">
        <f t="shared" ref="H9:H72" ca="1" si="4">(G9-F9-E9*G9-C9-$B$2*G9)/G9</f>
        <v>0.15000000000000002</v>
      </c>
      <c r="I9" s="11">
        <f ca="1">IFERROR(
  INDEX(
    ML_FRETE!$B$2:$I$30,
    MATCH(D9, ML_FRETE!$J$2:$J$30, 1),
    MATCH(J9, {0,19,49,79,100,120,150,200}, 1)
  ),
5.65
)</f>
        <v>5.65</v>
      </c>
      <c r="J9" s="3">
        <f t="shared" ca="1" si="1"/>
        <v>8.7191358024691361</v>
      </c>
      <c r="K9" s="9">
        <f t="shared" ca="1" si="2"/>
        <v>0.14999999999999997</v>
      </c>
      <c r="L9" s="11">
        <f t="shared" ca="1" si="3"/>
        <v>5.4084517318351164</v>
      </c>
      <c r="M9" s="3">
        <f t="shared" ref="M9:M72" ca="1" si="5">(C9+L9)/(1-$F$2-E9)</f>
        <v>7.042254859160308</v>
      </c>
      <c r="N9" s="9">
        <f t="shared" ref="N9:N72" ca="1" si="6">(M9-L9-C9-M9*E9)/M9</f>
        <v>0.15000000000000002</v>
      </c>
      <c r="O9" s="11">
        <v>6</v>
      </c>
      <c r="P9" s="3">
        <f>(C9+O9)/(1-$F$2-E9-$B$4)</f>
        <v>9.7087378640776691</v>
      </c>
      <c r="Q9" s="9">
        <f>(P9-C9-O9-$B$4*P9-E9*P9)/P9</f>
        <v>0.14999999999999994</v>
      </c>
    </row>
    <row r="10" spans="1:17" x14ac:dyDescent="0.3">
      <c r="A10" s="7"/>
      <c r="B10" s="6"/>
      <c r="C10" s="8"/>
      <c r="D10" s="5"/>
      <c r="E10" s="28">
        <v>8.2000000000000003E-2</v>
      </c>
      <c r="F10" s="11">
        <f ca="1">IFERROR(
  INDEX(
    ML_FRETE!$B$2:$I$30,
    MATCH(D10, ML_FRETE!$J$2:$J$30, 1),
    MATCH(G10, {0,19,49,79,100,120,150,200}, 1)
  ),
0
)</f>
        <v>5.65</v>
      </c>
      <c r="G10" s="3">
        <f t="shared" ca="1" si="0"/>
        <v>9.4481605351170579</v>
      </c>
      <c r="H10" s="9">
        <f t="shared" ca="1" si="4"/>
        <v>0.15000000000000002</v>
      </c>
      <c r="I10" s="11">
        <f ca="1">IFERROR(
  INDEX(
    ML_FRETE!$B$2:$I$30,
    MATCH(D10, ML_FRETE!$J$2:$J$30, 1),
    MATCH(J10, {0,19,49,79,100,120,150,200}, 1)
  ),
5.65
)</f>
        <v>5.65</v>
      </c>
      <c r="J10" s="3">
        <f t="shared" ca="1" si="1"/>
        <v>8.7191358024691361</v>
      </c>
      <c r="K10" s="9">
        <f t="shared" ca="1" si="2"/>
        <v>0.14999999999999997</v>
      </c>
      <c r="L10" s="11">
        <f t="shared" ca="1" si="3"/>
        <v>5.4084529924046691</v>
      </c>
      <c r="M10" s="3">
        <f t="shared" ca="1" si="5"/>
        <v>7.0422565005269124</v>
      </c>
      <c r="N10" s="9">
        <f t="shared" ca="1" si="6"/>
        <v>0.14999999999999991</v>
      </c>
      <c r="O10" s="11">
        <v>6</v>
      </c>
      <c r="P10" s="3">
        <f>(C10+O10)/(1-$F$2-E10-$B$4)</f>
        <v>9.7087378640776691</v>
      </c>
      <c r="Q10" s="9">
        <f>(P10-C10-O10-$B$4*P10-E10*P10)/P10</f>
        <v>0.14999999999999994</v>
      </c>
    </row>
    <row r="11" spans="1:17" x14ac:dyDescent="0.3">
      <c r="A11" s="7"/>
      <c r="B11" s="6"/>
      <c r="C11" s="8"/>
      <c r="D11" s="5"/>
      <c r="E11" s="28">
        <v>0.113</v>
      </c>
      <c r="F11" s="11">
        <f ca="1">IFERROR(
  INDEX(
    ML_FRETE!$B$2:$I$30,
    MATCH(D11, ML_FRETE!$J$2:$J$30, 1),
    MATCH(G11, {0,19,49,79,100,120,150,200}, 1)
  ),
0
)</f>
        <v>5.65</v>
      </c>
      <c r="G11" s="3">
        <f t="shared" ca="1" si="0"/>
        <v>9.9647266313932992</v>
      </c>
      <c r="H11" s="9">
        <f t="shared" ca="1" si="4"/>
        <v>0.15000000000000002</v>
      </c>
      <c r="I11" s="11">
        <f ca="1">IFERROR(
  INDEX(
    ML_FRETE!$B$2:$I$30,
    MATCH(D11, ML_FRETE!$J$2:$J$30, 1),
    MATCH(J11, {0,19,49,79,100,120,150,200}, 1)
  ),
5.65
)</f>
        <v>5.65</v>
      </c>
      <c r="J11" s="3">
        <f t="shared" ca="1" si="1"/>
        <v>9.1572123176661275</v>
      </c>
      <c r="K11" s="9">
        <f t="shared" ca="1" si="2"/>
        <v>0.15000000000000002</v>
      </c>
      <c r="L11" s="11">
        <f t="shared" ca="1" si="3"/>
        <v>5.4897709479641144</v>
      </c>
      <c r="M11" s="3">
        <f t="shared" ca="1" si="5"/>
        <v>7.4488072563963561</v>
      </c>
      <c r="N11" s="9">
        <f t="shared" ca="1" si="6"/>
        <v>0.15000000000000002</v>
      </c>
      <c r="O11" s="11">
        <v>6</v>
      </c>
      <c r="P11" s="3">
        <f>(C11+O11)/(1-$F$2-E11-$B$4)</f>
        <v>10.221465076660989</v>
      </c>
      <c r="Q11" s="9">
        <f>(P11-C11-O11-$B$4*P11-E11*P11)/P11</f>
        <v>0.15000000000000005</v>
      </c>
    </row>
    <row r="12" spans="1:17" x14ac:dyDescent="0.3">
      <c r="A12" s="7"/>
      <c r="B12" s="6"/>
      <c r="C12" s="8"/>
      <c r="D12" s="5"/>
      <c r="E12" s="28">
        <v>8.2000000000000003E-2</v>
      </c>
      <c r="F12" s="11">
        <f ca="1">IFERROR(
  INDEX(
    ML_FRETE!$B$2:$I$30,
    MATCH(D12, ML_FRETE!$J$2:$J$30, 1),
    MATCH(G12, {0,19,49,79,100,120,150,200}, 1)
  ),
0
)</f>
        <v>5.65</v>
      </c>
      <c r="G12" s="3">
        <f t="shared" ca="1" si="0"/>
        <v>9.4481605351170579</v>
      </c>
      <c r="H12" s="9">
        <f t="shared" ca="1" si="4"/>
        <v>0.15000000000000002</v>
      </c>
      <c r="I12" s="11">
        <f ca="1">IFERROR(
  INDEX(
    ML_FRETE!$B$2:$I$30,
    MATCH(D12, ML_FRETE!$J$2:$J$30, 1),
    MATCH(J12, {0,19,49,79,100,120,150,200}, 1)
  ),
5.65
)</f>
        <v>5.65</v>
      </c>
      <c r="J12" s="3">
        <f t="shared" ca="1" si="1"/>
        <v>8.7191358024691361</v>
      </c>
      <c r="K12" s="9">
        <f t="shared" ca="1" si="2"/>
        <v>0.14999999999999997</v>
      </c>
      <c r="L12" s="11">
        <f t="shared" ca="1" si="3"/>
        <v>5.4084591030755291</v>
      </c>
      <c r="M12" s="3">
        <f t="shared" ca="1" si="5"/>
        <v>7.0422644571295949</v>
      </c>
      <c r="N12" s="9">
        <f t="shared" ca="1" si="6"/>
        <v>0.14999999999999994</v>
      </c>
      <c r="O12" s="11">
        <v>6</v>
      </c>
      <c r="P12" s="3">
        <f>(C12+O12)/(1-$F$2-E12-$B$4)</f>
        <v>9.7087378640776691</v>
      </c>
      <c r="Q12" s="9">
        <f>(P12-C12-O12-$B$4*P12-E12*P12)/P12</f>
        <v>0.14999999999999994</v>
      </c>
    </row>
    <row r="13" spans="1:17" x14ac:dyDescent="0.3">
      <c r="A13" s="7"/>
      <c r="B13" s="6"/>
      <c r="C13" s="8"/>
      <c r="D13" s="5"/>
      <c r="E13" s="28">
        <v>8.2000000000000003E-2</v>
      </c>
      <c r="F13" s="11">
        <f ca="1">IFERROR(
  INDEX(
    ML_FRETE!$B$2:$I$30,
    MATCH(D13, ML_FRETE!$J$2:$J$30, 1),
    MATCH(G13, {0,19,49,79,100,120,150,200}, 1)
  ),
0
)</f>
        <v>5.65</v>
      </c>
      <c r="G13" s="3">
        <f t="shared" ca="1" si="0"/>
        <v>9.4481605351170579</v>
      </c>
      <c r="H13" s="9">
        <f t="shared" ca="1" si="4"/>
        <v>0.15000000000000002</v>
      </c>
      <c r="I13" s="11">
        <f ca="1">IFERROR(
  INDEX(
    ML_FRETE!$B$2:$I$30,
    MATCH(D13, ML_FRETE!$J$2:$J$30, 1),
    MATCH(J13, {0,19,49,79,100,120,150,200}, 1)
  ),
5.65
)</f>
        <v>5.65</v>
      </c>
      <c r="J13" s="3">
        <f t="shared" ca="1" si="1"/>
        <v>8.7191358024691361</v>
      </c>
      <c r="K13" s="9">
        <f t="shared" ca="1" si="2"/>
        <v>0.14999999999999997</v>
      </c>
      <c r="L13" s="11">
        <f t="shared" ca="1" si="3"/>
        <v>5.4084621153721315</v>
      </c>
      <c r="M13" s="3">
        <f t="shared" ca="1" si="5"/>
        <v>7.0422683793907961</v>
      </c>
      <c r="N13" s="9">
        <f t="shared" ca="1" si="6"/>
        <v>0.15</v>
      </c>
      <c r="O13" s="11">
        <v>6</v>
      </c>
      <c r="P13" s="3">
        <f>(C13+O13)/(1-$F$2-E13-$B$4)</f>
        <v>9.7087378640776691</v>
      </c>
      <c r="Q13" s="9">
        <f>(P13-C13-O13-$B$4*P13-E13*P13)/P13</f>
        <v>0.14999999999999994</v>
      </c>
    </row>
    <row r="14" spans="1:17" x14ac:dyDescent="0.3">
      <c r="A14" s="7"/>
      <c r="B14" s="6"/>
      <c r="C14" s="8"/>
      <c r="D14" s="5"/>
      <c r="E14" s="28">
        <v>8.2000000000000003E-2</v>
      </c>
      <c r="F14" s="11">
        <f ca="1">IFERROR(
  INDEX(
    ML_FRETE!$B$2:$I$30,
    MATCH(D14, ML_FRETE!$J$2:$J$30, 1),
    MATCH(G14, {0,19,49,79,100,120,150,200}, 1)
  ),
0
)</f>
        <v>5.65</v>
      </c>
      <c r="G14" s="3">
        <f t="shared" ca="1" si="0"/>
        <v>9.4481605351170579</v>
      </c>
      <c r="H14" s="9">
        <f t="shared" ca="1" si="4"/>
        <v>0.15000000000000002</v>
      </c>
      <c r="I14" s="11">
        <f ca="1">IFERROR(
  INDEX(
    ML_FRETE!$B$2:$I$30,
    MATCH(D14, ML_FRETE!$J$2:$J$30, 1),
    MATCH(J14, {0,19,49,79,100,120,150,200}, 1)
  ),
5.65
)</f>
        <v>5.65</v>
      </c>
      <c r="J14" s="3">
        <f t="shared" ca="1" si="1"/>
        <v>8.7191358024691361</v>
      </c>
      <c r="K14" s="9">
        <f t="shared" ca="1" si="2"/>
        <v>0.14999999999999997</v>
      </c>
      <c r="L14" s="11">
        <f t="shared" ca="1" si="3"/>
        <v>5.4084628744070296</v>
      </c>
      <c r="M14" s="3">
        <f t="shared" ca="1" si="5"/>
        <v>7.0422693677174859</v>
      </c>
      <c r="N14" s="9">
        <f t="shared" ca="1" si="6"/>
        <v>0.14999999999999997</v>
      </c>
      <c r="O14" s="11">
        <v>6</v>
      </c>
      <c r="P14" s="3">
        <f>(C14+O14)/(1-$F$2-E14-$B$4)</f>
        <v>9.7087378640776691</v>
      </c>
      <c r="Q14" s="9">
        <f>(P14-C14-O14-$B$4*P14-E14*P14)/P14</f>
        <v>0.14999999999999994</v>
      </c>
    </row>
    <row r="15" spans="1:17" x14ac:dyDescent="0.3">
      <c r="A15" s="7"/>
      <c r="B15" s="6"/>
      <c r="C15" s="8"/>
      <c r="D15" s="5"/>
      <c r="E15" s="28">
        <v>8.2000000000000003E-2</v>
      </c>
      <c r="F15" s="11">
        <f ca="1">IFERROR(
  INDEX(
    ML_FRETE!$B$2:$I$30,
    MATCH(D15, ML_FRETE!$J$2:$J$30, 1),
    MATCH(G15, {0,19,49,79,100,120,150,200}, 1)
  ),
0
)</f>
        <v>5.65</v>
      </c>
      <c r="G15" s="3">
        <f t="shared" ca="1" si="0"/>
        <v>9.4481605351170579</v>
      </c>
      <c r="H15" s="9">
        <f t="shared" ca="1" si="4"/>
        <v>0.15000000000000002</v>
      </c>
      <c r="I15" s="11">
        <f ca="1">IFERROR(
  INDEX(
    ML_FRETE!$B$2:$I$30,
    MATCH(D15, ML_FRETE!$J$2:$J$30, 1),
    MATCH(J15, {0,19,49,79,100,120,150,200}, 1)
  ),
5.65
)</f>
        <v>5.65</v>
      </c>
      <c r="J15" s="3">
        <f t="shared" ca="1" si="1"/>
        <v>8.7191358024691361</v>
      </c>
      <c r="K15" s="9">
        <f t="shared" ca="1" si="2"/>
        <v>0.14999999999999997</v>
      </c>
      <c r="L15" s="11">
        <f t="shared" ca="1" si="3"/>
        <v>5.4084659105466217</v>
      </c>
      <c r="M15" s="3">
        <f t="shared" ca="1" si="5"/>
        <v>7.042273321024247</v>
      </c>
      <c r="N15" s="9">
        <f t="shared" ca="1" si="6"/>
        <v>0.15</v>
      </c>
      <c r="O15" s="11">
        <v>6</v>
      </c>
      <c r="P15" s="3">
        <f>(C15+O15)/(1-$F$2-E15-$B$4)</f>
        <v>9.7087378640776691</v>
      </c>
      <c r="Q15" s="9">
        <f>(P15-C15-O15-$B$4*P15-E15*P15)/P15</f>
        <v>0.14999999999999994</v>
      </c>
    </row>
    <row r="16" spans="1:17" x14ac:dyDescent="0.3">
      <c r="A16" s="7"/>
      <c r="B16" s="6"/>
      <c r="C16" s="8"/>
      <c r="D16" s="5"/>
      <c r="E16" s="28">
        <v>8.2000000000000003E-2</v>
      </c>
      <c r="F16" s="11">
        <f ca="1">IFERROR(
  INDEX(
    ML_FRETE!$B$2:$I$30,
    MATCH(D16, ML_FRETE!$J$2:$J$30, 1),
    MATCH(G16, {0,19,49,79,100,120,150,200}, 1)
  ),
0
)</f>
        <v>5.65</v>
      </c>
      <c r="G16" s="3">
        <f t="shared" ca="1" si="0"/>
        <v>9.4481605351170579</v>
      </c>
      <c r="H16" s="9">
        <f t="shared" ca="1" si="4"/>
        <v>0.15000000000000002</v>
      </c>
      <c r="I16" s="11">
        <f ca="1">IFERROR(
  INDEX(
    ML_FRETE!$B$2:$I$30,
    MATCH(D16, ML_FRETE!$J$2:$J$30, 1),
    MATCH(J16, {0,19,49,79,100,120,150,200}, 1)
  ),
5.65
)</f>
        <v>5.65</v>
      </c>
      <c r="J16" s="3">
        <f t="shared" ca="1" si="1"/>
        <v>8.7191358024691361</v>
      </c>
      <c r="K16" s="9">
        <f t="shared" ca="1" si="2"/>
        <v>0.14999999999999997</v>
      </c>
      <c r="L16" s="11">
        <f t="shared" ca="1" si="3"/>
        <v>5.408450704225352</v>
      </c>
      <c r="M16" s="3">
        <f t="shared" ca="1" si="5"/>
        <v>7.0422535211267601</v>
      </c>
      <c r="N16" s="9">
        <f t="shared" ca="1" si="6"/>
        <v>0.14999999999999994</v>
      </c>
      <c r="O16" s="11">
        <v>6</v>
      </c>
      <c r="P16" s="3">
        <f>(C16+O16)/(1-$F$2-E16-$B$4)</f>
        <v>9.7087378640776691</v>
      </c>
      <c r="Q16" s="9">
        <f>(P16-C16-O16-$B$4*P16-E16*P16)/P16</f>
        <v>0.14999999999999994</v>
      </c>
    </row>
    <row r="17" spans="1:17" x14ac:dyDescent="0.3">
      <c r="A17" s="7"/>
      <c r="B17" s="6"/>
      <c r="C17" s="8"/>
      <c r="D17" s="5"/>
      <c r="E17" s="28">
        <v>8.2000000000000003E-2</v>
      </c>
      <c r="F17" s="11">
        <f ca="1">IFERROR(
  INDEX(
    ML_FRETE!$B$2:$I$30,
    MATCH(D17, ML_FRETE!$J$2:$J$30, 1),
    MATCH(G17, {0,19,49,79,100,120,150,200}, 1)
  ),
0
)</f>
        <v>5.65</v>
      </c>
      <c r="G17" s="3">
        <f t="shared" ca="1" si="0"/>
        <v>9.4481605351170579</v>
      </c>
      <c r="H17" s="9">
        <f t="shared" ca="1" si="4"/>
        <v>0.15000000000000002</v>
      </c>
      <c r="I17" s="11">
        <f ca="1">IFERROR(
  INDEX(
    ML_FRETE!$B$2:$I$30,
    MATCH(D17, ML_FRETE!$J$2:$J$30, 1),
    MATCH(J17, {0,19,49,79,100,120,150,200}, 1)
  ),
5.65
)</f>
        <v>5.65</v>
      </c>
      <c r="J17" s="3">
        <f t="shared" ca="1" si="1"/>
        <v>8.7191358024691361</v>
      </c>
      <c r="K17" s="9">
        <f t="shared" ca="1" si="2"/>
        <v>0.14999999999999997</v>
      </c>
      <c r="L17" s="11">
        <f t="shared" ca="1" si="3"/>
        <v>5.408450704225352</v>
      </c>
      <c r="M17" s="3">
        <f t="shared" ca="1" si="5"/>
        <v>7.0422535211267601</v>
      </c>
      <c r="N17" s="9">
        <f t="shared" ca="1" si="6"/>
        <v>0.14999999999999994</v>
      </c>
      <c r="O17" s="11">
        <v>6</v>
      </c>
      <c r="P17" s="3">
        <f>(C17+O17)/(1-$F$2-E17-$B$4)</f>
        <v>9.7087378640776691</v>
      </c>
      <c r="Q17" s="9">
        <f>(P17-C17-O17-$B$4*P17-E17*P17)/P17</f>
        <v>0.14999999999999994</v>
      </c>
    </row>
    <row r="18" spans="1:17" x14ac:dyDescent="0.3">
      <c r="A18" s="7"/>
      <c r="B18" s="6"/>
      <c r="C18" s="8"/>
      <c r="D18" s="5"/>
      <c r="E18" s="28">
        <v>8.2000000000000003E-2</v>
      </c>
      <c r="F18" s="11">
        <f ca="1">IFERROR(
  INDEX(
    ML_FRETE!$B$2:$I$30,
    MATCH(D18, ML_FRETE!$J$2:$J$30, 1),
    MATCH(G18, {0,19,49,79,100,120,150,200}, 1)
  ),
0
)</f>
        <v>5.65</v>
      </c>
      <c r="G18" s="3">
        <f t="shared" ca="1" si="0"/>
        <v>9.4481605351170579</v>
      </c>
      <c r="H18" s="9">
        <f t="shared" ca="1" si="4"/>
        <v>0.15000000000000002</v>
      </c>
      <c r="I18" s="11">
        <f ca="1">IFERROR(
  INDEX(
    ML_FRETE!$B$2:$I$30,
    MATCH(D18, ML_FRETE!$J$2:$J$30, 1),
    MATCH(J18, {0,19,49,79,100,120,150,200}, 1)
  ),
5.65
)</f>
        <v>5.65</v>
      </c>
      <c r="J18" s="3">
        <f t="shared" ca="1" si="1"/>
        <v>8.7191358024691361</v>
      </c>
      <c r="K18" s="9">
        <f t="shared" ca="1" si="2"/>
        <v>0.14999999999999997</v>
      </c>
      <c r="L18" s="11">
        <f t="shared" ca="1" si="3"/>
        <v>5.408450704225352</v>
      </c>
      <c r="M18" s="3">
        <f t="shared" ca="1" si="5"/>
        <v>7.0422535211267601</v>
      </c>
      <c r="N18" s="9">
        <f t="shared" ca="1" si="6"/>
        <v>0.14999999999999994</v>
      </c>
      <c r="O18" s="11">
        <v>6</v>
      </c>
      <c r="P18" s="3">
        <f>(C18+O18)/(1-$F$2-E18-$B$4)</f>
        <v>9.7087378640776691</v>
      </c>
      <c r="Q18" s="9">
        <f>(P18-C18-O18-$B$4*P18-E18*P18)/P18</f>
        <v>0.14999999999999994</v>
      </c>
    </row>
    <row r="19" spans="1:17" x14ac:dyDescent="0.3">
      <c r="A19" s="7"/>
      <c r="B19" s="6"/>
      <c r="C19" s="8"/>
      <c r="D19" s="5"/>
      <c r="E19" s="28">
        <v>8.2000000000000003E-2</v>
      </c>
      <c r="F19" s="11">
        <f ca="1">IFERROR(
  INDEX(
    ML_FRETE!$B$2:$I$30,
    MATCH(D19, ML_FRETE!$J$2:$J$30, 1),
    MATCH(G19, {0,19,49,79,100,120,150,200}, 1)
  ),
0
)</f>
        <v>5.65</v>
      </c>
      <c r="G19" s="3">
        <f t="shared" ca="1" si="0"/>
        <v>9.4481605351170579</v>
      </c>
      <c r="H19" s="9">
        <f t="shared" ca="1" si="4"/>
        <v>0.15000000000000002</v>
      </c>
      <c r="I19" s="11">
        <f ca="1">IFERROR(
  INDEX(
    ML_FRETE!$B$2:$I$30,
    MATCH(D19, ML_FRETE!$J$2:$J$30, 1),
    MATCH(J19, {0,19,49,79,100,120,150,200}, 1)
  ),
5.65
)</f>
        <v>5.65</v>
      </c>
      <c r="J19" s="3">
        <f t="shared" ca="1" si="1"/>
        <v>8.7191358024691361</v>
      </c>
      <c r="K19" s="9">
        <f t="shared" ca="1" si="2"/>
        <v>0.14999999999999997</v>
      </c>
      <c r="L19" s="11">
        <f t="shared" ca="1" si="3"/>
        <v>5.408450704225352</v>
      </c>
      <c r="M19" s="3">
        <f t="shared" ca="1" si="5"/>
        <v>7.0422535211267601</v>
      </c>
      <c r="N19" s="9">
        <f t="shared" ca="1" si="6"/>
        <v>0.14999999999999994</v>
      </c>
      <c r="O19" s="11">
        <v>6</v>
      </c>
      <c r="P19" s="3">
        <f>(C19+O19)/(1-$F$2-E19-$B$4)</f>
        <v>9.7087378640776691</v>
      </c>
      <c r="Q19" s="9">
        <f>(P19-C19-O19-$B$4*P19-E19*P19)/P19</f>
        <v>0.14999999999999994</v>
      </c>
    </row>
    <row r="20" spans="1:17" x14ac:dyDescent="0.3">
      <c r="A20" s="7"/>
      <c r="B20" s="6"/>
      <c r="C20" s="8"/>
      <c r="D20" s="5"/>
      <c r="E20" s="28">
        <v>8.2000000000000003E-2</v>
      </c>
      <c r="F20" s="11">
        <f ca="1">IFERROR(
  INDEX(
    ML_FRETE!$B$2:$I$30,
    MATCH(D20, ML_FRETE!$J$2:$J$30, 1),
    MATCH(G20, {0,19,49,79,100,120,150,200}, 1)
  ),
0
)</f>
        <v>5.65</v>
      </c>
      <c r="G20" s="3">
        <f t="shared" ca="1" si="0"/>
        <v>9.4481605351170579</v>
      </c>
      <c r="H20" s="9">
        <f t="shared" ca="1" si="4"/>
        <v>0.15000000000000002</v>
      </c>
      <c r="I20" s="11">
        <f ca="1">IFERROR(
  INDEX(
    ML_FRETE!$B$2:$I$30,
    MATCH(D20, ML_FRETE!$J$2:$J$30, 1),
    MATCH(J20, {0,19,49,79,100,120,150,200}, 1)
  ),
5.65
)</f>
        <v>5.65</v>
      </c>
      <c r="J20" s="3">
        <f t="shared" ca="1" si="1"/>
        <v>8.7191358024691361</v>
      </c>
      <c r="K20" s="9">
        <f t="shared" ca="1" si="2"/>
        <v>0.14999999999999997</v>
      </c>
      <c r="L20" s="11">
        <f t="shared" ca="1" si="3"/>
        <v>5.408450704225352</v>
      </c>
      <c r="M20" s="3">
        <f t="shared" ca="1" si="5"/>
        <v>7.0422535211267601</v>
      </c>
      <c r="N20" s="9">
        <f t="shared" ca="1" si="6"/>
        <v>0.14999999999999994</v>
      </c>
      <c r="O20" s="11">
        <v>6</v>
      </c>
      <c r="P20" s="3">
        <f>(C20+O20)/(1-$F$2-E20-$B$4)</f>
        <v>9.7087378640776691</v>
      </c>
      <c r="Q20" s="9">
        <f>(P20-C20-O20-$B$4*P20-E20*P20)/P20</f>
        <v>0.14999999999999994</v>
      </c>
    </row>
    <row r="21" spans="1:17" x14ac:dyDescent="0.3">
      <c r="A21" s="7"/>
      <c r="B21" s="6"/>
      <c r="C21" s="8"/>
      <c r="D21" s="5"/>
      <c r="E21" s="28">
        <v>8.2000000000000003E-2</v>
      </c>
      <c r="F21" s="11">
        <f ca="1">IFERROR(
  INDEX(
    ML_FRETE!$B$2:$I$30,
    MATCH(D21, ML_FRETE!$J$2:$J$30, 1),
    MATCH(G21, {0,19,49,79,100,120,150,200}, 1)
  ),
0
)</f>
        <v>5.65</v>
      </c>
      <c r="G21" s="3">
        <f t="shared" ca="1" si="0"/>
        <v>9.4481605351170579</v>
      </c>
      <c r="H21" s="9">
        <f t="shared" ca="1" si="4"/>
        <v>0.15000000000000002</v>
      </c>
      <c r="I21" s="11">
        <f ca="1">IFERROR(
  INDEX(
    ML_FRETE!$B$2:$I$30,
    MATCH(D21, ML_FRETE!$J$2:$J$30, 1),
    MATCH(J21, {0,19,49,79,100,120,150,200}, 1)
  ),
5.65
)</f>
        <v>5.65</v>
      </c>
      <c r="J21" s="3">
        <f t="shared" ca="1" si="1"/>
        <v>8.7191358024691361</v>
      </c>
      <c r="K21" s="9">
        <f t="shared" ca="1" si="2"/>
        <v>0.14999999999999997</v>
      </c>
      <c r="L21" s="11">
        <f t="shared" ca="1" si="3"/>
        <v>5.408450704225352</v>
      </c>
      <c r="M21" s="3">
        <f t="shared" ca="1" si="5"/>
        <v>7.0422535211267601</v>
      </c>
      <c r="N21" s="9">
        <f t="shared" ca="1" si="6"/>
        <v>0.14999999999999994</v>
      </c>
      <c r="O21" s="11">
        <v>6</v>
      </c>
      <c r="P21" s="3">
        <f>(C21+O21)/(1-$F$2-E21-$B$4)</f>
        <v>9.7087378640776691</v>
      </c>
      <c r="Q21" s="9">
        <f>(P21-C21-O21-$B$4*P21-E21*P21)/P21</f>
        <v>0.14999999999999994</v>
      </c>
    </row>
    <row r="22" spans="1:17" x14ac:dyDescent="0.3">
      <c r="A22" s="7"/>
      <c r="B22" s="6"/>
      <c r="C22" s="8"/>
      <c r="D22" s="5"/>
      <c r="E22" s="28">
        <v>8.2000000000000003E-2</v>
      </c>
      <c r="F22" s="11">
        <f ca="1">IFERROR(
  INDEX(
    ML_FRETE!$B$2:$I$30,
    MATCH(D22, ML_FRETE!$J$2:$J$30, 1),
    MATCH(G22, {0,19,49,79,100,120,150,200}, 1)
  ),
0
)</f>
        <v>5.65</v>
      </c>
      <c r="G22" s="3">
        <f t="shared" ca="1" si="0"/>
        <v>9.4481605351170579</v>
      </c>
      <c r="H22" s="9">
        <f t="shared" ca="1" si="4"/>
        <v>0.15000000000000002</v>
      </c>
      <c r="I22" s="11">
        <f ca="1">IFERROR(
  INDEX(
    ML_FRETE!$B$2:$I$30,
    MATCH(D22, ML_FRETE!$J$2:$J$30, 1),
    MATCH(J22, {0,19,49,79,100,120,150,200}, 1)
  ),
5.65
)</f>
        <v>5.65</v>
      </c>
      <c r="J22" s="3">
        <f t="shared" ca="1" si="1"/>
        <v>8.7191358024691361</v>
      </c>
      <c r="K22" s="9">
        <f t="shared" ca="1" si="2"/>
        <v>0.14999999999999997</v>
      </c>
      <c r="L22" s="11">
        <f t="shared" ca="1" si="3"/>
        <v>5.408450704225352</v>
      </c>
      <c r="M22" s="3">
        <f t="shared" ca="1" si="5"/>
        <v>7.0422535211267601</v>
      </c>
      <c r="N22" s="9">
        <f t="shared" ca="1" si="6"/>
        <v>0.14999999999999994</v>
      </c>
      <c r="O22" s="11">
        <v>6</v>
      </c>
      <c r="P22" s="3">
        <f>(C22+O22)/(1-$F$2-E22-$B$4)</f>
        <v>9.7087378640776691</v>
      </c>
      <c r="Q22" s="9">
        <f>(P22-C22-O22-$B$4*P22-E22*P22)/P22</f>
        <v>0.14999999999999994</v>
      </c>
    </row>
    <row r="23" spans="1:17" x14ac:dyDescent="0.3">
      <c r="A23" s="7"/>
      <c r="B23" s="6"/>
      <c r="C23" s="8"/>
      <c r="D23" s="5"/>
      <c r="E23" s="28">
        <v>8.2000000000000003E-2</v>
      </c>
      <c r="F23" s="11">
        <f ca="1">IFERROR(
  INDEX(
    ML_FRETE!$B$2:$I$30,
    MATCH(D23, ML_FRETE!$J$2:$J$30, 1),
    MATCH(G23, {0,19,49,79,100,120,150,200}, 1)
  ),
0
)</f>
        <v>5.65</v>
      </c>
      <c r="G23" s="3">
        <f t="shared" ca="1" si="0"/>
        <v>9.4481605351170579</v>
      </c>
      <c r="H23" s="9">
        <f t="shared" ca="1" si="4"/>
        <v>0.15000000000000002</v>
      </c>
      <c r="I23" s="11">
        <f ca="1">IFERROR(
  INDEX(
    ML_FRETE!$B$2:$I$30,
    MATCH(D23, ML_FRETE!$J$2:$J$30, 1),
    MATCH(J23, {0,19,49,79,100,120,150,200}, 1)
  ),
5.65
)</f>
        <v>5.65</v>
      </c>
      <c r="J23" s="3">
        <f t="shared" ca="1" si="1"/>
        <v>8.7191358024691361</v>
      </c>
      <c r="K23" s="9">
        <f t="shared" ca="1" si="2"/>
        <v>0.14999999999999997</v>
      </c>
      <c r="L23" s="11">
        <f t="shared" ca="1" si="3"/>
        <v>5.408450704225352</v>
      </c>
      <c r="M23" s="3">
        <f t="shared" ca="1" si="5"/>
        <v>7.0422535211267601</v>
      </c>
      <c r="N23" s="9">
        <f t="shared" ca="1" si="6"/>
        <v>0.14999999999999994</v>
      </c>
      <c r="O23" s="11">
        <v>6</v>
      </c>
      <c r="P23" s="3">
        <f>(C23+O23)/(1-$F$2-E23-$B$4)</f>
        <v>9.7087378640776691</v>
      </c>
      <c r="Q23" s="9">
        <f>(P23-C23-O23-$B$4*P23-E23*P23)/P23</f>
        <v>0.14999999999999994</v>
      </c>
    </row>
    <row r="24" spans="1:17" x14ac:dyDescent="0.3">
      <c r="A24" s="7"/>
      <c r="B24" s="6"/>
      <c r="C24" s="8"/>
      <c r="D24" s="5"/>
      <c r="E24" s="28">
        <v>8.2000000000000003E-2</v>
      </c>
      <c r="F24" s="11">
        <f ca="1">IFERROR(
  INDEX(
    ML_FRETE!$B$2:$I$30,
    MATCH(D24, ML_FRETE!$J$2:$J$30, 1),
    MATCH(G24, {0,19,49,79,100,120,150,200}, 1)
  ),
0
)</f>
        <v>5.65</v>
      </c>
      <c r="G24" s="3">
        <f t="shared" ca="1" si="0"/>
        <v>9.4481605351170579</v>
      </c>
      <c r="H24" s="9">
        <f t="shared" ca="1" si="4"/>
        <v>0.15000000000000002</v>
      </c>
      <c r="I24" s="11">
        <f ca="1">IFERROR(
  INDEX(
    ML_FRETE!$B$2:$I$30,
    MATCH(D24, ML_FRETE!$J$2:$J$30, 1),
    MATCH(J24, {0,19,49,79,100,120,150,200}, 1)
  ),
5.65
)</f>
        <v>5.65</v>
      </c>
      <c r="J24" s="3">
        <f t="shared" ca="1" si="1"/>
        <v>8.7191358024691361</v>
      </c>
      <c r="K24" s="9">
        <f t="shared" ca="1" si="2"/>
        <v>0.14999999999999997</v>
      </c>
      <c r="L24" s="11">
        <f t="shared" ca="1" si="3"/>
        <v>5.408450704225352</v>
      </c>
      <c r="M24" s="3">
        <f t="shared" ca="1" si="5"/>
        <v>7.0422535211267601</v>
      </c>
      <c r="N24" s="9">
        <f t="shared" ca="1" si="6"/>
        <v>0.14999999999999994</v>
      </c>
      <c r="O24" s="11">
        <v>6</v>
      </c>
      <c r="P24" s="3">
        <f>(C24+O24)/(1-$F$2-E24-$B$4)</f>
        <v>9.7087378640776691</v>
      </c>
      <c r="Q24" s="9">
        <f>(P24-C24-O24-$B$4*P24-E24*P24)/P24</f>
        <v>0.14999999999999994</v>
      </c>
    </row>
    <row r="25" spans="1:17" x14ac:dyDescent="0.3">
      <c r="A25" s="7"/>
      <c r="B25" s="6"/>
      <c r="C25" s="8"/>
      <c r="D25" s="5"/>
      <c r="E25" s="28">
        <v>8.2000000000000003E-2</v>
      </c>
      <c r="F25" s="11">
        <f ca="1">IFERROR(
  INDEX(
    ML_FRETE!$B$2:$I$30,
    MATCH(D25, ML_FRETE!$J$2:$J$30, 1),
    MATCH(G25, {0,19,49,79,100,120,150,200}, 1)
  ),
0
)</f>
        <v>5.65</v>
      </c>
      <c r="G25" s="3">
        <f t="shared" ca="1" si="0"/>
        <v>9.4481605351170579</v>
      </c>
      <c r="H25" s="9">
        <f t="shared" ca="1" si="4"/>
        <v>0.15000000000000002</v>
      </c>
      <c r="I25" s="11">
        <f ca="1">IFERROR(
  INDEX(
    ML_FRETE!$B$2:$I$30,
    MATCH(D25, ML_FRETE!$J$2:$J$30, 1),
    MATCH(J25, {0,19,49,79,100,120,150,200}, 1)
  ),
5.65
)</f>
        <v>5.65</v>
      </c>
      <c r="J25" s="3">
        <f t="shared" ca="1" si="1"/>
        <v>8.7191358024691361</v>
      </c>
      <c r="K25" s="9">
        <f t="shared" ca="1" si="2"/>
        <v>0.14999999999999997</v>
      </c>
      <c r="L25" s="11">
        <f t="shared" ca="1" si="3"/>
        <v>5.408450704225352</v>
      </c>
      <c r="M25" s="3">
        <f t="shared" ca="1" si="5"/>
        <v>7.0422535211267601</v>
      </c>
      <c r="N25" s="9">
        <f t="shared" ca="1" si="6"/>
        <v>0.14999999999999994</v>
      </c>
      <c r="O25" s="11">
        <v>6</v>
      </c>
      <c r="P25" s="3">
        <f>(C25+O25)/(1-$F$2-E25-$B$4)</f>
        <v>9.7087378640776691</v>
      </c>
      <c r="Q25" s="9">
        <f>(P25-C25-O25-$B$4*P25-E25*P25)/P25</f>
        <v>0.14999999999999994</v>
      </c>
    </row>
    <row r="26" spans="1:17" x14ac:dyDescent="0.3">
      <c r="A26" s="7"/>
      <c r="B26" s="6"/>
      <c r="C26" s="8"/>
      <c r="D26" s="5"/>
      <c r="E26" s="28">
        <v>8.2000000000000003E-2</v>
      </c>
      <c r="F26" s="11">
        <f ca="1">IFERROR(
  INDEX(
    ML_FRETE!$B$2:$I$30,
    MATCH(D26, ML_FRETE!$J$2:$J$30, 1),
    MATCH(G26, {0,19,49,79,100,120,150,200}, 1)
  ),
0
)</f>
        <v>5.65</v>
      </c>
      <c r="G26" s="3">
        <f t="shared" ca="1" si="0"/>
        <v>9.4481605351170579</v>
      </c>
      <c r="H26" s="9">
        <f t="shared" ca="1" si="4"/>
        <v>0.15000000000000002</v>
      </c>
      <c r="I26" s="11">
        <f ca="1">IFERROR(
  INDEX(
    ML_FRETE!$B$2:$I$30,
    MATCH(D26, ML_FRETE!$J$2:$J$30, 1),
    MATCH(J26, {0,19,49,79,100,120,150,200}, 1)
  ),
5.65
)</f>
        <v>5.65</v>
      </c>
      <c r="J26" s="3">
        <f t="shared" ca="1" si="1"/>
        <v>8.7191358024691361</v>
      </c>
      <c r="K26" s="9">
        <f t="shared" ca="1" si="2"/>
        <v>0.14999999999999997</v>
      </c>
      <c r="L26" s="11">
        <f t="shared" ca="1" si="3"/>
        <v>5.408450704225352</v>
      </c>
      <c r="M26" s="3">
        <f t="shared" ca="1" si="5"/>
        <v>7.0422535211267601</v>
      </c>
      <c r="N26" s="9">
        <f t="shared" ca="1" si="6"/>
        <v>0.14999999999999994</v>
      </c>
      <c r="O26" s="11">
        <v>6</v>
      </c>
      <c r="P26" s="3">
        <f>(C26+O26)/(1-$F$2-E26-$B$4)</f>
        <v>9.7087378640776691</v>
      </c>
      <c r="Q26" s="9">
        <f>(P26-C26-O26-$B$4*P26-E26*P26)/P26</f>
        <v>0.14999999999999994</v>
      </c>
    </row>
    <row r="27" spans="1:17" x14ac:dyDescent="0.3">
      <c r="A27" s="7"/>
      <c r="B27" s="6"/>
      <c r="C27" s="8"/>
      <c r="D27" s="5"/>
      <c r="E27" s="28">
        <v>8.2000000000000003E-2</v>
      </c>
      <c r="F27" s="11">
        <f ca="1">IFERROR(
  INDEX(
    ML_FRETE!$B$2:$I$30,
    MATCH(D27, ML_FRETE!$J$2:$J$30, 1),
    MATCH(G27, {0,19,49,79,100,120,150,200}, 1)
  ),
0
)</f>
        <v>5.65</v>
      </c>
      <c r="G27" s="3">
        <f t="shared" ca="1" si="0"/>
        <v>9.4481605351170579</v>
      </c>
      <c r="H27" s="9">
        <f t="shared" ca="1" si="4"/>
        <v>0.15000000000000002</v>
      </c>
      <c r="I27" s="11">
        <f ca="1">IFERROR(
  INDEX(
    ML_FRETE!$B$2:$I$30,
    MATCH(D27, ML_FRETE!$J$2:$J$30, 1),
    MATCH(J27, {0,19,49,79,100,120,150,200}, 1)
  ),
5.65
)</f>
        <v>5.65</v>
      </c>
      <c r="J27" s="3">
        <f t="shared" ca="1" si="1"/>
        <v>8.7191358024691361</v>
      </c>
      <c r="K27" s="9">
        <f t="shared" ca="1" si="2"/>
        <v>0.14999999999999997</v>
      </c>
      <c r="L27" s="11">
        <f t="shared" ca="1" si="3"/>
        <v>5.408450704225352</v>
      </c>
      <c r="M27" s="3">
        <f t="shared" ca="1" si="5"/>
        <v>7.0422535211267601</v>
      </c>
      <c r="N27" s="9">
        <f t="shared" ca="1" si="6"/>
        <v>0.14999999999999994</v>
      </c>
      <c r="O27" s="11">
        <v>6</v>
      </c>
      <c r="P27" s="3">
        <f>(C27+O27)/(1-$F$2-E27-$B$4)</f>
        <v>9.7087378640776691</v>
      </c>
      <c r="Q27" s="9">
        <f>(P27-C27-O27-$B$4*P27-E27*P27)/P27</f>
        <v>0.14999999999999994</v>
      </c>
    </row>
    <row r="28" spans="1:17" x14ac:dyDescent="0.3">
      <c r="A28" s="7"/>
      <c r="B28" s="6"/>
      <c r="C28" s="8"/>
      <c r="D28" s="5"/>
      <c r="E28" s="28">
        <v>8.2000000000000003E-2</v>
      </c>
      <c r="F28" s="11">
        <f ca="1">IFERROR(
  INDEX(
    ML_FRETE!$B$2:$I$30,
    MATCH(D28, ML_FRETE!$J$2:$J$30, 1),
    MATCH(G28, {0,19,49,79,100,120,150,200}, 1)
  ),
0
)</f>
        <v>5.65</v>
      </c>
      <c r="G28" s="3">
        <f t="shared" ca="1" si="0"/>
        <v>9.4481605351170579</v>
      </c>
      <c r="H28" s="9">
        <f t="shared" ca="1" si="4"/>
        <v>0.15000000000000002</v>
      </c>
      <c r="I28" s="11">
        <f ca="1">IFERROR(
  INDEX(
    ML_FRETE!$B$2:$I$30,
    MATCH(D28, ML_FRETE!$J$2:$J$30, 1),
    MATCH(J28, {0,19,49,79,100,120,150,200}, 1)
  ),
5.65
)</f>
        <v>5.65</v>
      </c>
      <c r="J28" s="3">
        <f t="shared" ca="1" si="1"/>
        <v>8.7191358024691361</v>
      </c>
      <c r="K28" s="9">
        <f t="shared" ca="1" si="2"/>
        <v>0.14999999999999997</v>
      </c>
      <c r="L28" s="11">
        <f t="shared" ca="1" si="3"/>
        <v>5.408450704225352</v>
      </c>
      <c r="M28" s="3">
        <f t="shared" ca="1" si="5"/>
        <v>7.0422535211267601</v>
      </c>
      <c r="N28" s="9">
        <f t="shared" ca="1" si="6"/>
        <v>0.14999999999999994</v>
      </c>
      <c r="O28" s="11">
        <v>6</v>
      </c>
      <c r="P28" s="3">
        <f>(C28+O28)/(1-$F$2-E28-$B$4)</f>
        <v>9.7087378640776691</v>
      </c>
      <c r="Q28" s="9">
        <f>(P28-C28-O28-$B$4*P28-E28*P28)/P28</f>
        <v>0.14999999999999994</v>
      </c>
    </row>
    <row r="29" spans="1:17" x14ac:dyDescent="0.3">
      <c r="A29" s="7"/>
      <c r="B29" s="6"/>
      <c r="C29" s="8"/>
      <c r="D29" s="5"/>
      <c r="E29" s="28">
        <v>8.2000000000000003E-2</v>
      </c>
      <c r="F29" s="11">
        <f ca="1">IFERROR(
  INDEX(
    ML_FRETE!$B$2:$I$30,
    MATCH(D29, ML_FRETE!$J$2:$J$30, 1),
    MATCH(G29, {0,19,49,79,100,120,150,200}, 1)
  ),
0
)</f>
        <v>5.65</v>
      </c>
      <c r="G29" s="3">
        <f t="shared" ca="1" si="0"/>
        <v>9.4481605351170579</v>
      </c>
      <c r="H29" s="9">
        <f t="shared" ca="1" si="4"/>
        <v>0.15000000000000002</v>
      </c>
      <c r="I29" s="11">
        <f ca="1">IFERROR(
  INDEX(
    ML_FRETE!$B$2:$I$30,
    MATCH(D29, ML_FRETE!$J$2:$J$30, 1),
    MATCH(J29, {0,19,49,79,100,120,150,200}, 1)
  ),
5.65
)</f>
        <v>5.65</v>
      </c>
      <c r="J29" s="3">
        <f t="shared" ca="1" si="1"/>
        <v>8.7191358024691361</v>
      </c>
      <c r="K29" s="9">
        <f t="shared" ca="1" si="2"/>
        <v>0.14999999999999997</v>
      </c>
      <c r="L29" s="11">
        <f t="shared" ca="1" si="3"/>
        <v>5.408450704225352</v>
      </c>
      <c r="M29" s="3">
        <f t="shared" ca="1" si="5"/>
        <v>7.0422535211267601</v>
      </c>
      <c r="N29" s="9">
        <f t="shared" ca="1" si="6"/>
        <v>0.14999999999999994</v>
      </c>
      <c r="O29" s="11">
        <v>6</v>
      </c>
      <c r="P29" s="3">
        <f>(C29+O29)/(1-$F$2-E29-$B$4)</f>
        <v>9.7087378640776691</v>
      </c>
      <c r="Q29" s="9">
        <f>(P29-C29-O29-$B$4*P29-E29*P29)/P29</f>
        <v>0.14999999999999994</v>
      </c>
    </row>
    <row r="30" spans="1:17" x14ac:dyDescent="0.3">
      <c r="A30" s="7"/>
      <c r="B30" s="6"/>
      <c r="C30" s="8"/>
      <c r="D30" s="5"/>
      <c r="E30" s="28">
        <v>8.2000000000000003E-2</v>
      </c>
      <c r="F30" s="11">
        <f ca="1">IFERROR(
  INDEX(
    ML_FRETE!$B$2:$I$30,
    MATCH(D30, ML_FRETE!$J$2:$J$30, 1),
    MATCH(G30, {0,19,49,79,100,120,150,200}, 1)
  ),
0
)</f>
        <v>5.65</v>
      </c>
      <c r="G30" s="3">
        <f t="shared" ca="1" si="0"/>
        <v>9.4481605351170579</v>
      </c>
      <c r="H30" s="9">
        <f t="shared" ca="1" si="4"/>
        <v>0.15000000000000002</v>
      </c>
      <c r="I30" s="11">
        <f ca="1">IFERROR(
  INDEX(
    ML_FRETE!$B$2:$I$30,
    MATCH(D30, ML_FRETE!$J$2:$J$30, 1),
    MATCH(J30, {0,19,49,79,100,120,150,200}, 1)
  ),
5.65
)</f>
        <v>5.65</v>
      </c>
      <c r="J30" s="3">
        <f t="shared" ca="1" si="1"/>
        <v>8.7191358024691361</v>
      </c>
      <c r="K30" s="9">
        <f t="shared" ca="1" si="2"/>
        <v>0.14999999999999997</v>
      </c>
      <c r="L30" s="11">
        <f t="shared" ca="1" si="3"/>
        <v>5.408450704225352</v>
      </c>
      <c r="M30" s="3">
        <f t="shared" ca="1" si="5"/>
        <v>7.0422535211267601</v>
      </c>
      <c r="N30" s="9">
        <f t="shared" ca="1" si="6"/>
        <v>0.14999999999999994</v>
      </c>
      <c r="O30" s="11">
        <v>6</v>
      </c>
      <c r="P30" s="3">
        <f>(C30+O30)/(1-$F$2-E30-$B$4)</f>
        <v>9.7087378640776691</v>
      </c>
      <c r="Q30" s="9">
        <f>(P30-C30-O30-$B$4*P30-E30*P30)/P30</f>
        <v>0.14999999999999994</v>
      </c>
    </row>
    <row r="31" spans="1:17" x14ac:dyDescent="0.3">
      <c r="A31" s="7"/>
      <c r="B31" s="6"/>
      <c r="C31" s="8"/>
      <c r="D31" s="5"/>
      <c r="E31" s="28">
        <v>8.2000000000000003E-2</v>
      </c>
      <c r="F31" s="11">
        <f ca="1">IFERROR(
  INDEX(
    ML_FRETE!$B$2:$I$30,
    MATCH(D31, ML_FRETE!$J$2:$J$30, 1),
    MATCH(G31, {0,19,49,79,100,120,150,200}, 1)
  ),
0
)</f>
        <v>5.65</v>
      </c>
      <c r="G31" s="3">
        <f t="shared" ca="1" si="0"/>
        <v>9.4481605351170579</v>
      </c>
      <c r="H31" s="9">
        <f t="shared" ca="1" si="4"/>
        <v>0.15000000000000002</v>
      </c>
      <c r="I31" s="11">
        <f ca="1">IFERROR(
  INDEX(
    ML_FRETE!$B$2:$I$30,
    MATCH(D31, ML_FRETE!$J$2:$J$30, 1),
    MATCH(J31, {0,19,49,79,100,120,150,200}, 1)
  ),
5.65
)</f>
        <v>5.65</v>
      </c>
      <c r="J31" s="3">
        <f t="shared" ca="1" si="1"/>
        <v>8.7191358024691361</v>
      </c>
      <c r="K31" s="9">
        <f t="shared" ca="1" si="2"/>
        <v>0.14999999999999997</v>
      </c>
      <c r="L31" s="11">
        <f t="shared" ca="1" si="3"/>
        <v>5.408450704225352</v>
      </c>
      <c r="M31" s="3">
        <f t="shared" ca="1" si="5"/>
        <v>7.0422535211267601</v>
      </c>
      <c r="N31" s="9">
        <f t="shared" ca="1" si="6"/>
        <v>0.14999999999999994</v>
      </c>
      <c r="O31" s="11">
        <v>6</v>
      </c>
      <c r="P31" s="3">
        <f>(C31+O31)/(1-$F$2-E31-$B$4)</f>
        <v>9.7087378640776691</v>
      </c>
      <c r="Q31" s="9">
        <f>(P31-C31-O31-$B$4*P31-E31*P31)/P31</f>
        <v>0.14999999999999994</v>
      </c>
    </row>
    <row r="32" spans="1:17" x14ac:dyDescent="0.3">
      <c r="A32" s="7"/>
      <c r="B32" s="6"/>
      <c r="C32" s="8"/>
      <c r="D32" s="5"/>
      <c r="E32" s="28">
        <v>8.2000000000000003E-2</v>
      </c>
      <c r="F32" s="11">
        <f ca="1">IFERROR(
  INDEX(
    ML_FRETE!$B$2:$I$30,
    MATCH(D32, ML_FRETE!$J$2:$J$30, 1),
    MATCH(G32, {0,19,49,79,100,120,150,200}, 1)
  ),
0
)</f>
        <v>5.65</v>
      </c>
      <c r="G32" s="3">
        <f t="shared" ca="1" si="0"/>
        <v>9.4481605351170579</v>
      </c>
      <c r="H32" s="9">
        <f t="shared" ca="1" si="4"/>
        <v>0.15000000000000002</v>
      </c>
      <c r="I32" s="11">
        <f ca="1">IFERROR(
  INDEX(
    ML_FRETE!$B$2:$I$30,
    MATCH(D32, ML_FRETE!$J$2:$J$30, 1),
    MATCH(J32, {0,19,49,79,100,120,150,200}, 1)
  ),
5.65
)</f>
        <v>5.65</v>
      </c>
      <c r="J32" s="3">
        <f t="shared" ca="1" si="1"/>
        <v>8.7191358024691361</v>
      </c>
      <c r="K32" s="9">
        <f t="shared" ca="1" si="2"/>
        <v>0.14999999999999997</v>
      </c>
      <c r="L32" s="11">
        <f t="shared" ca="1" si="3"/>
        <v>5.408450704225352</v>
      </c>
      <c r="M32" s="3">
        <f t="shared" ca="1" si="5"/>
        <v>7.0422535211267601</v>
      </c>
      <c r="N32" s="9">
        <f t="shared" ca="1" si="6"/>
        <v>0.14999999999999994</v>
      </c>
      <c r="O32" s="11">
        <v>6</v>
      </c>
      <c r="P32" s="3">
        <f>(C32+O32)/(1-$F$2-E32-$B$4)</f>
        <v>9.7087378640776691</v>
      </c>
      <c r="Q32" s="9">
        <f>(P32-C32-O32-$B$4*P32-E32*P32)/P32</f>
        <v>0.14999999999999994</v>
      </c>
    </row>
    <row r="33" spans="1:17" x14ac:dyDescent="0.3">
      <c r="A33" s="7"/>
      <c r="B33" s="6"/>
      <c r="C33" s="8"/>
      <c r="D33" s="5"/>
      <c r="E33" s="28">
        <v>8.2000000000000003E-2</v>
      </c>
      <c r="F33" s="11">
        <f ca="1">IFERROR(
  INDEX(
    ML_FRETE!$B$2:$I$30,
    MATCH(D33, ML_FRETE!$J$2:$J$30, 1),
    MATCH(G33, {0,19,49,79,100,120,150,200}, 1)
  ),
0
)</f>
        <v>5.65</v>
      </c>
      <c r="G33" s="3">
        <f t="shared" ca="1" si="0"/>
        <v>9.4481605351170579</v>
      </c>
      <c r="H33" s="9">
        <f t="shared" ca="1" si="4"/>
        <v>0.15000000000000002</v>
      </c>
      <c r="I33" s="11">
        <f ca="1">IFERROR(
  INDEX(
    ML_FRETE!$B$2:$I$30,
    MATCH(D33, ML_FRETE!$J$2:$J$30, 1),
    MATCH(J33, {0,19,49,79,100,120,150,200}, 1)
  ),
5.65
)</f>
        <v>5.65</v>
      </c>
      <c r="J33" s="3">
        <f t="shared" ca="1" si="1"/>
        <v>8.7191358024691361</v>
      </c>
      <c r="K33" s="9">
        <f t="shared" ca="1" si="2"/>
        <v>0.14999999999999997</v>
      </c>
      <c r="L33" s="11">
        <f t="shared" ca="1" si="3"/>
        <v>5.408450704225352</v>
      </c>
      <c r="M33" s="3">
        <f t="shared" ca="1" si="5"/>
        <v>7.0422535211267601</v>
      </c>
      <c r="N33" s="9">
        <f t="shared" ca="1" si="6"/>
        <v>0.14999999999999994</v>
      </c>
      <c r="O33" s="11">
        <v>6</v>
      </c>
      <c r="P33" s="3">
        <f>(C33+O33)/(1-$F$2-E33-$B$4)</f>
        <v>9.7087378640776691</v>
      </c>
      <c r="Q33" s="9">
        <f>(P33-C33-O33-$B$4*P33-E33*P33)/P33</f>
        <v>0.14999999999999994</v>
      </c>
    </row>
    <row r="34" spans="1:17" x14ac:dyDescent="0.3">
      <c r="A34" s="7"/>
      <c r="B34" s="6"/>
      <c r="C34" s="8"/>
      <c r="D34" s="5"/>
      <c r="E34" s="28">
        <v>8.2000000000000003E-2</v>
      </c>
      <c r="F34" s="11">
        <f ca="1">IFERROR(
  INDEX(
    ML_FRETE!$B$2:$I$30,
    MATCH(D34, ML_FRETE!$J$2:$J$30, 1),
    MATCH(G34, {0,19,49,79,100,120,150,200}, 1)
  ),
0
)</f>
        <v>5.65</v>
      </c>
      <c r="G34" s="3">
        <f t="shared" ca="1" si="0"/>
        <v>9.4481605351170579</v>
      </c>
      <c r="H34" s="9">
        <f t="shared" ca="1" si="4"/>
        <v>0.15000000000000002</v>
      </c>
      <c r="I34" s="11">
        <f ca="1">IFERROR(
  INDEX(
    ML_FRETE!$B$2:$I$30,
    MATCH(D34, ML_FRETE!$J$2:$J$30, 1),
    MATCH(J34, {0,19,49,79,100,120,150,200}, 1)
  ),
5.65
)</f>
        <v>5.65</v>
      </c>
      <c r="J34" s="3">
        <f t="shared" ca="1" si="1"/>
        <v>8.7191358024691361</v>
      </c>
      <c r="K34" s="9">
        <f t="shared" ca="1" si="2"/>
        <v>0.14999999999999997</v>
      </c>
      <c r="L34" s="11">
        <f t="shared" ca="1" si="3"/>
        <v>5.408450704225352</v>
      </c>
      <c r="M34" s="3">
        <f t="shared" ca="1" si="5"/>
        <v>7.0422535211267601</v>
      </c>
      <c r="N34" s="9">
        <f t="shared" ca="1" si="6"/>
        <v>0.14999999999999994</v>
      </c>
      <c r="O34" s="11">
        <v>6</v>
      </c>
      <c r="P34" s="3">
        <f>(C34+O34)/(1-$F$2-E34-$B$4)</f>
        <v>9.7087378640776691</v>
      </c>
      <c r="Q34" s="9">
        <f>(P34-C34-O34-$B$4*P34-E34*P34)/P34</f>
        <v>0.14999999999999994</v>
      </c>
    </row>
    <row r="35" spans="1:17" x14ac:dyDescent="0.3">
      <c r="A35" s="7"/>
      <c r="B35" s="6"/>
      <c r="C35" s="8"/>
      <c r="D35" s="5"/>
      <c r="E35" s="28">
        <v>8.2000000000000003E-2</v>
      </c>
      <c r="F35" s="11">
        <f ca="1">IFERROR(
  INDEX(
    ML_FRETE!$B$2:$I$30,
    MATCH(D35, ML_FRETE!$J$2:$J$30, 1),
    MATCH(G35, {0,19,49,79,100,120,150,200}, 1)
  ),
0
)</f>
        <v>5.65</v>
      </c>
      <c r="G35" s="3">
        <f t="shared" ca="1" si="0"/>
        <v>9.4481605351170579</v>
      </c>
      <c r="H35" s="9">
        <f t="shared" ca="1" si="4"/>
        <v>0.15000000000000002</v>
      </c>
      <c r="I35" s="11">
        <f ca="1">IFERROR(
  INDEX(
    ML_FRETE!$B$2:$I$30,
    MATCH(D35, ML_FRETE!$J$2:$J$30, 1),
    MATCH(J35, {0,19,49,79,100,120,150,200}, 1)
  ),
5.65
)</f>
        <v>5.65</v>
      </c>
      <c r="J35" s="3">
        <f t="shared" ca="1" si="1"/>
        <v>8.7191358024691361</v>
      </c>
      <c r="K35" s="9">
        <f t="shared" ca="1" si="2"/>
        <v>0.14999999999999997</v>
      </c>
      <c r="L35" s="11">
        <f t="shared" ca="1" si="3"/>
        <v>5.408450704225352</v>
      </c>
      <c r="M35" s="3">
        <f t="shared" ca="1" si="5"/>
        <v>7.0422535211267601</v>
      </c>
      <c r="N35" s="9">
        <f t="shared" ca="1" si="6"/>
        <v>0.14999999999999994</v>
      </c>
      <c r="O35" s="11">
        <v>6</v>
      </c>
      <c r="P35" s="3">
        <f>(C35+O35)/(1-$F$2-E35-$B$4)</f>
        <v>9.7087378640776691</v>
      </c>
      <c r="Q35" s="9">
        <f>(P35-C35-O35-$B$4*P35-E35*P35)/P35</f>
        <v>0.14999999999999994</v>
      </c>
    </row>
    <row r="36" spans="1:17" x14ac:dyDescent="0.3">
      <c r="A36" s="7"/>
      <c r="B36" s="6"/>
      <c r="C36" s="8"/>
      <c r="D36" s="5"/>
      <c r="E36" s="28">
        <v>8.2000000000000003E-2</v>
      </c>
      <c r="F36" s="11">
        <f ca="1">IFERROR(
  INDEX(
    ML_FRETE!$B$2:$I$30,
    MATCH(D36, ML_FRETE!$J$2:$J$30, 1),
    MATCH(G36, {0,19,49,79,100,120,150,200}, 1)
  ),
0
)</f>
        <v>5.65</v>
      </c>
      <c r="G36" s="3">
        <f t="shared" ca="1" si="0"/>
        <v>9.4481605351170579</v>
      </c>
      <c r="H36" s="9">
        <f t="shared" ca="1" si="4"/>
        <v>0.15000000000000002</v>
      </c>
      <c r="I36" s="11">
        <f ca="1">IFERROR(
  INDEX(
    ML_FRETE!$B$2:$I$30,
    MATCH(D36, ML_FRETE!$J$2:$J$30, 1),
    MATCH(J36, {0,19,49,79,100,120,150,200}, 1)
  ),
5.65
)</f>
        <v>5.65</v>
      </c>
      <c r="J36" s="3">
        <f t="shared" ca="1" si="1"/>
        <v>8.7191358024691361</v>
      </c>
      <c r="K36" s="9">
        <f t="shared" ca="1" si="2"/>
        <v>0.14999999999999997</v>
      </c>
      <c r="L36" s="11">
        <f t="shared" ca="1" si="3"/>
        <v>5.408450704225352</v>
      </c>
      <c r="M36" s="3">
        <f t="shared" ca="1" si="5"/>
        <v>7.0422535211267601</v>
      </c>
      <c r="N36" s="9">
        <f t="shared" ca="1" si="6"/>
        <v>0.14999999999999994</v>
      </c>
      <c r="O36" s="11">
        <v>6</v>
      </c>
      <c r="P36" s="3">
        <f>(C36+O36)/(1-$F$2-E36-$B$4)</f>
        <v>9.7087378640776691</v>
      </c>
      <c r="Q36" s="9">
        <f>(P36-C36-O36-$B$4*P36-E36*P36)/P36</f>
        <v>0.14999999999999994</v>
      </c>
    </row>
    <row r="37" spans="1:17" x14ac:dyDescent="0.3">
      <c r="A37" s="7"/>
      <c r="B37" s="6"/>
      <c r="C37" s="8"/>
      <c r="D37" s="5"/>
      <c r="E37" s="28">
        <v>8.2000000000000003E-2</v>
      </c>
      <c r="F37" s="11">
        <f ca="1">IFERROR(
  INDEX(
    ML_FRETE!$B$2:$I$30,
    MATCH(D37, ML_FRETE!$J$2:$J$30, 1),
    MATCH(G37, {0,19,49,79,100,120,150,200}, 1)
  ),
0
)</f>
        <v>5.65</v>
      </c>
      <c r="G37" s="3">
        <f t="shared" ca="1" si="0"/>
        <v>9.4481605351170579</v>
      </c>
      <c r="H37" s="9">
        <f t="shared" ca="1" si="4"/>
        <v>0.15000000000000002</v>
      </c>
      <c r="I37" s="11">
        <f ca="1">IFERROR(
  INDEX(
    ML_FRETE!$B$2:$I$30,
    MATCH(D37, ML_FRETE!$J$2:$J$30, 1),
    MATCH(J37, {0,19,49,79,100,120,150,200}, 1)
  ),
5.65
)</f>
        <v>5.65</v>
      </c>
      <c r="J37" s="3">
        <f t="shared" ca="1" si="1"/>
        <v>8.7191358024691361</v>
      </c>
      <c r="K37" s="9">
        <f t="shared" ca="1" si="2"/>
        <v>0.14999999999999997</v>
      </c>
      <c r="L37" s="11">
        <f t="shared" ca="1" si="3"/>
        <v>5.408450704225352</v>
      </c>
      <c r="M37" s="3">
        <f t="shared" ca="1" si="5"/>
        <v>7.0422535211267601</v>
      </c>
      <c r="N37" s="9">
        <f t="shared" ca="1" si="6"/>
        <v>0.14999999999999994</v>
      </c>
      <c r="O37" s="11">
        <v>6</v>
      </c>
      <c r="P37" s="3">
        <f>(C37+O37)/(1-$F$2-E37-$B$4)</f>
        <v>9.7087378640776691</v>
      </c>
      <c r="Q37" s="9">
        <f>(P37-C37-O37-$B$4*P37-E37*P37)/P37</f>
        <v>0.14999999999999994</v>
      </c>
    </row>
    <row r="38" spans="1:17" x14ac:dyDescent="0.3">
      <c r="A38" s="7"/>
      <c r="B38" s="6"/>
      <c r="C38" s="8"/>
      <c r="D38" s="5"/>
      <c r="E38" s="28">
        <v>8.2000000000000003E-2</v>
      </c>
      <c r="F38" s="11">
        <f ca="1">IFERROR(
  INDEX(
    ML_FRETE!$B$2:$I$30,
    MATCH(D38, ML_FRETE!$J$2:$J$30, 1),
    MATCH(G38, {0,19,49,79,100,120,150,200}, 1)
  ),
0
)</f>
        <v>5.65</v>
      </c>
      <c r="G38" s="3">
        <f t="shared" ca="1" si="0"/>
        <v>9.4481605351170579</v>
      </c>
      <c r="H38" s="9">
        <f t="shared" ca="1" si="4"/>
        <v>0.15000000000000002</v>
      </c>
      <c r="I38" s="11">
        <f ca="1">IFERROR(
  INDEX(
    ML_FRETE!$B$2:$I$30,
    MATCH(D38, ML_FRETE!$J$2:$J$30, 1),
    MATCH(J38, {0,19,49,79,100,120,150,200}, 1)
  ),
5.65
)</f>
        <v>5.65</v>
      </c>
      <c r="J38" s="3">
        <f t="shared" ca="1" si="1"/>
        <v>8.7191358024691361</v>
      </c>
      <c r="K38" s="9">
        <f t="shared" ca="1" si="2"/>
        <v>0.14999999999999997</v>
      </c>
      <c r="L38" s="11">
        <f t="shared" ca="1" si="3"/>
        <v>5.408450704225352</v>
      </c>
      <c r="M38" s="3">
        <f t="shared" ca="1" si="5"/>
        <v>7.0422535211267601</v>
      </c>
      <c r="N38" s="9">
        <f t="shared" ca="1" si="6"/>
        <v>0.14999999999999994</v>
      </c>
      <c r="O38" s="11">
        <v>6</v>
      </c>
      <c r="P38" s="3">
        <f>(C38+O38)/(1-$F$2-E38-$B$4)</f>
        <v>9.7087378640776691</v>
      </c>
      <c r="Q38" s="9">
        <f>(P38-C38-O38-$B$4*P38-E38*P38)/P38</f>
        <v>0.14999999999999994</v>
      </c>
    </row>
    <row r="39" spans="1:17" x14ac:dyDescent="0.3">
      <c r="A39" s="7"/>
      <c r="B39" s="6"/>
      <c r="C39" s="8"/>
      <c r="D39" s="5"/>
      <c r="E39" s="28">
        <v>8.2000000000000003E-2</v>
      </c>
      <c r="F39" s="11">
        <f ca="1">IFERROR(
  INDEX(
    ML_FRETE!$B$2:$I$30,
    MATCH(D39, ML_FRETE!$J$2:$J$30, 1),
    MATCH(G39, {0,19,49,79,100,120,150,200}, 1)
  ),
0
)</f>
        <v>5.65</v>
      </c>
      <c r="G39" s="3">
        <f t="shared" ca="1" si="0"/>
        <v>9.4481605351170579</v>
      </c>
      <c r="H39" s="9">
        <f t="shared" ca="1" si="4"/>
        <v>0.15000000000000002</v>
      </c>
      <c r="I39" s="11">
        <f ca="1">IFERROR(
  INDEX(
    ML_FRETE!$B$2:$I$30,
    MATCH(D39, ML_FRETE!$J$2:$J$30, 1),
    MATCH(J39, {0,19,49,79,100,120,150,200}, 1)
  ),
5.65
)</f>
        <v>5.65</v>
      </c>
      <c r="J39" s="3">
        <f t="shared" ca="1" si="1"/>
        <v>8.7191358024691361</v>
      </c>
      <c r="K39" s="9">
        <f t="shared" ca="1" si="2"/>
        <v>0.14999999999999997</v>
      </c>
      <c r="L39" s="11">
        <f t="shared" ca="1" si="3"/>
        <v>5.408450704225352</v>
      </c>
      <c r="M39" s="3">
        <f t="shared" ca="1" si="5"/>
        <v>7.0422535211267601</v>
      </c>
      <c r="N39" s="9">
        <f t="shared" ca="1" si="6"/>
        <v>0.14999999999999994</v>
      </c>
      <c r="O39" s="11">
        <v>6</v>
      </c>
      <c r="P39" s="3">
        <f>(C39+O39)/(1-$F$2-E39-$B$4)</f>
        <v>9.7087378640776691</v>
      </c>
      <c r="Q39" s="9">
        <f>(P39-C39-O39-$B$4*P39-E39*P39)/P39</f>
        <v>0.14999999999999994</v>
      </c>
    </row>
    <row r="40" spans="1:17" x14ac:dyDescent="0.3">
      <c r="A40" s="7"/>
      <c r="B40" s="6"/>
      <c r="C40" s="8"/>
      <c r="D40" s="5"/>
      <c r="E40" s="28">
        <v>8.2000000000000003E-2</v>
      </c>
      <c r="F40" s="11">
        <f ca="1">IFERROR(
  INDEX(
    ML_FRETE!$B$2:$I$30,
    MATCH(D40, ML_FRETE!$J$2:$J$30, 1),
    MATCH(G40, {0,19,49,79,100,120,150,200}, 1)
  ),
0
)</f>
        <v>5.65</v>
      </c>
      <c r="G40" s="3">
        <f t="shared" ca="1" si="0"/>
        <v>9.4481605351170579</v>
      </c>
      <c r="H40" s="9">
        <f t="shared" ca="1" si="4"/>
        <v>0.15000000000000002</v>
      </c>
      <c r="I40" s="11">
        <f ca="1">IFERROR(
  INDEX(
    ML_FRETE!$B$2:$I$30,
    MATCH(D40, ML_FRETE!$J$2:$J$30, 1),
    MATCH(J40, {0,19,49,79,100,120,150,200}, 1)
  ),
5.65
)</f>
        <v>5.65</v>
      </c>
      <c r="J40" s="3">
        <f t="shared" ca="1" si="1"/>
        <v>8.7191358024691361</v>
      </c>
      <c r="K40" s="9">
        <f t="shared" ca="1" si="2"/>
        <v>0.14999999999999997</v>
      </c>
      <c r="L40" s="11">
        <f t="shared" ca="1" si="3"/>
        <v>5.408450704225352</v>
      </c>
      <c r="M40" s="3">
        <f t="shared" ca="1" si="5"/>
        <v>7.0422535211267601</v>
      </c>
      <c r="N40" s="9">
        <f t="shared" ca="1" si="6"/>
        <v>0.14999999999999994</v>
      </c>
      <c r="O40" s="11">
        <v>6</v>
      </c>
      <c r="P40" s="3">
        <f>(C40+O40)/(1-$F$2-E40-$B$4)</f>
        <v>9.7087378640776691</v>
      </c>
      <c r="Q40" s="9">
        <f>(P40-C40-O40-$B$4*P40-E40*P40)/P40</f>
        <v>0.14999999999999994</v>
      </c>
    </row>
    <row r="41" spans="1:17" x14ac:dyDescent="0.3">
      <c r="A41" s="7"/>
      <c r="B41" s="6"/>
      <c r="C41" s="8"/>
      <c r="D41" s="5"/>
      <c r="E41" s="28">
        <v>8.2000000000000003E-2</v>
      </c>
      <c r="F41" s="11">
        <f ca="1">IFERROR(
  INDEX(
    ML_FRETE!$B$2:$I$30,
    MATCH(D41, ML_FRETE!$J$2:$J$30, 1),
    MATCH(G41, {0,19,49,79,100,120,150,200}, 1)
  ),
0
)</f>
        <v>5.65</v>
      </c>
      <c r="G41" s="3">
        <f t="shared" ca="1" si="0"/>
        <v>9.4481605351170579</v>
      </c>
      <c r="H41" s="9">
        <f t="shared" ca="1" si="4"/>
        <v>0.15000000000000002</v>
      </c>
      <c r="I41" s="11">
        <f ca="1">IFERROR(
  INDEX(
    ML_FRETE!$B$2:$I$30,
    MATCH(D41, ML_FRETE!$J$2:$J$30, 1),
    MATCH(J41, {0,19,49,79,100,120,150,200}, 1)
  ),
5.65
)</f>
        <v>5.65</v>
      </c>
      <c r="J41" s="3">
        <f t="shared" ca="1" si="1"/>
        <v>8.7191358024691361</v>
      </c>
      <c r="K41" s="9">
        <f t="shared" ca="1" si="2"/>
        <v>0.14999999999999997</v>
      </c>
      <c r="L41" s="11">
        <f t="shared" ca="1" si="3"/>
        <v>5.408450704225352</v>
      </c>
      <c r="M41" s="3">
        <f t="shared" ca="1" si="5"/>
        <v>7.0422535211267601</v>
      </c>
      <c r="N41" s="9">
        <f t="shared" ca="1" si="6"/>
        <v>0.14999999999999994</v>
      </c>
      <c r="O41" s="11">
        <v>6</v>
      </c>
      <c r="P41" s="3">
        <f>(C41+O41)/(1-$F$2-E41-$B$4)</f>
        <v>9.7087378640776691</v>
      </c>
      <c r="Q41" s="9">
        <f>(P41-C41-O41-$B$4*P41-E41*P41)/P41</f>
        <v>0.14999999999999994</v>
      </c>
    </row>
    <row r="42" spans="1:17" x14ac:dyDescent="0.3">
      <c r="A42" s="7"/>
      <c r="B42" s="6"/>
      <c r="C42" s="8"/>
      <c r="D42" s="5"/>
      <c r="E42" s="28">
        <v>8.2000000000000003E-2</v>
      </c>
      <c r="F42" s="11">
        <f ca="1">IFERROR(
  INDEX(
    ML_FRETE!$B$2:$I$30,
    MATCH(D42, ML_FRETE!$J$2:$J$30, 1),
    MATCH(G42, {0,19,49,79,100,120,150,200}, 1)
  ),
0
)</f>
        <v>5.65</v>
      </c>
      <c r="G42" s="3">
        <f t="shared" ca="1" si="0"/>
        <v>9.4481605351170579</v>
      </c>
      <c r="H42" s="9">
        <f t="shared" ca="1" si="4"/>
        <v>0.15000000000000002</v>
      </c>
      <c r="I42" s="11">
        <f ca="1">IFERROR(
  INDEX(
    ML_FRETE!$B$2:$I$30,
    MATCH(D42, ML_FRETE!$J$2:$J$30, 1),
    MATCH(J42, {0,19,49,79,100,120,150,200}, 1)
  ),
5.65
)</f>
        <v>5.65</v>
      </c>
      <c r="J42" s="3">
        <f t="shared" ca="1" si="1"/>
        <v>8.7191358024691361</v>
      </c>
      <c r="K42" s="9">
        <f t="shared" ca="1" si="2"/>
        <v>0.14999999999999997</v>
      </c>
      <c r="L42" s="11">
        <f t="shared" ca="1" si="3"/>
        <v>5.408450704225352</v>
      </c>
      <c r="M42" s="3">
        <f t="shared" ca="1" si="5"/>
        <v>7.0422535211267601</v>
      </c>
      <c r="N42" s="9">
        <f t="shared" ca="1" si="6"/>
        <v>0.14999999999999994</v>
      </c>
      <c r="O42" s="11">
        <v>6</v>
      </c>
      <c r="P42" s="3">
        <f>(C42+O42)/(1-$F$2-E42-$B$4)</f>
        <v>9.7087378640776691</v>
      </c>
      <c r="Q42" s="9">
        <f>(P42-C42-O42-$B$4*P42-E42*P42)/P42</f>
        <v>0.14999999999999994</v>
      </c>
    </row>
    <row r="43" spans="1:17" x14ac:dyDescent="0.3">
      <c r="A43" s="7"/>
      <c r="B43" s="6"/>
      <c r="C43" s="8"/>
      <c r="D43" s="5"/>
      <c r="E43" s="28">
        <v>8.2000000000000003E-2</v>
      </c>
      <c r="F43" s="11">
        <f ca="1">IFERROR(
  INDEX(
    ML_FRETE!$B$2:$I$30,
    MATCH(D43, ML_FRETE!$J$2:$J$30, 1),
    MATCH(G43, {0,19,49,79,100,120,150,200}, 1)
  ),
0
)</f>
        <v>5.65</v>
      </c>
      <c r="G43" s="3">
        <f t="shared" ca="1" si="0"/>
        <v>9.4481605351170579</v>
      </c>
      <c r="H43" s="9">
        <f t="shared" ca="1" si="4"/>
        <v>0.15000000000000002</v>
      </c>
      <c r="I43" s="11">
        <f ca="1">IFERROR(
  INDEX(
    ML_FRETE!$B$2:$I$30,
    MATCH(D43, ML_FRETE!$J$2:$J$30, 1),
    MATCH(J43, {0,19,49,79,100,120,150,200}, 1)
  ),
5.65
)</f>
        <v>5.65</v>
      </c>
      <c r="J43" s="3">
        <f t="shared" ca="1" si="1"/>
        <v>8.7191358024691361</v>
      </c>
      <c r="K43" s="9">
        <f t="shared" ca="1" si="2"/>
        <v>0.14999999999999997</v>
      </c>
      <c r="L43" s="11">
        <f t="shared" ca="1" si="3"/>
        <v>5.408450704225352</v>
      </c>
      <c r="M43" s="3">
        <f t="shared" ca="1" si="5"/>
        <v>7.0422535211267601</v>
      </c>
      <c r="N43" s="9">
        <f t="shared" ca="1" si="6"/>
        <v>0.14999999999999994</v>
      </c>
      <c r="O43" s="11">
        <v>6</v>
      </c>
      <c r="P43" s="3">
        <f>(C43+O43)/(1-$F$2-E43-$B$4)</f>
        <v>9.7087378640776691</v>
      </c>
      <c r="Q43" s="9">
        <f>(P43-C43-O43-$B$4*P43-E43*P43)/P43</f>
        <v>0.14999999999999994</v>
      </c>
    </row>
    <row r="44" spans="1:17" x14ac:dyDescent="0.3">
      <c r="A44" s="7"/>
      <c r="B44" s="6"/>
      <c r="C44" s="8"/>
      <c r="D44" s="5"/>
      <c r="E44" s="28">
        <v>8.2000000000000003E-2</v>
      </c>
      <c r="F44" s="11">
        <f ca="1">IFERROR(
  INDEX(
    ML_FRETE!$B$2:$I$30,
    MATCH(D44, ML_FRETE!$J$2:$J$30, 1),
    MATCH(G44, {0,19,49,79,100,120,150,200}, 1)
  ),
0
)</f>
        <v>5.65</v>
      </c>
      <c r="G44" s="3">
        <f t="shared" ca="1" si="0"/>
        <v>9.4481605351170579</v>
      </c>
      <c r="H44" s="9">
        <f t="shared" ca="1" si="4"/>
        <v>0.15000000000000002</v>
      </c>
      <c r="I44" s="11">
        <f ca="1">IFERROR(
  INDEX(
    ML_FRETE!$B$2:$I$30,
    MATCH(D44, ML_FRETE!$J$2:$J$30, 1),
    MATCH(J44, {0,19,49,79,100,120,150,200}, 1)
  ),
5.65
)</f>
        <v>5.65</v>
      </c>
      <c r="J44" s="3">
        <f t="shared" ca="1" si="1"/>
        <v>8.7191358024691361</v>
      </c>
      <c r="K44" s="9">
        <f t="shared" ca="1" si="2"/>
        <v>0.14999999999999997</v>
      </c>
      <c r="L44" s="11">
        <f t="shared" ca="1" si="3"/>
        <v>5.408450704225352</v>
      </c>
      <c r="M44" s="3">
        <f t="shared" ca="1" si="5"/>
        <v>7.0422535211267601</v>
      </c>
      <c r="N44" s="9">
        <f t="shared" ca="1" si="6"/>
        <v>0.14999999999999994</v>
      </c>
      <c r="O44" s="11">
        <v>6</v>
      </c>
      <c r="P44" s="3">
        <f>(C44+O44)/(1-$F$2-E44-$B$4)</f>
        <v>9.7087378640776691</v>
      </c>
      <c r="Q44" s="9">
        <f>(P44-C44-O44-$B$4*P44-E44*P44)/P44</f>
        <v>0.14999999999999994</v>
      </c>
    </row>
    <row r="45" spans="1:17" x14ac:dyDescent="0.3">
      <c r="A45" s="7"/>
      <c r="B45" s="6"/>
      <c r="C45" s="8"/>
      <c r="D45" s="5"/>
      <c r="E45" s="28">
        <v>8.2000000000000003E-2</v>
      </c>
      <c r="F45" s="11">
        <f ca="1">IFERROR(
  INDEX(
    ML_FRETE!$B$2:$I$30,
    MATCH(D45, ML_FRETE!$J$2:$J$30, 1),
    MATCH(G45, {0,19,49,79,100,120,150,200}, 1)
  ),
0
)</f>
        <v>5.65</v>
      </c>
      <c r="G45" s="3">
        <f t="shared" ca="1" si="0"/>
        <v>9.4481605351170579</v>
      </c>
      <c r="H45" s="9">
        <f t="shared" ca="1" si="4"/>
        <v>0.15000000000000002</v>
      </c>
      <c r="I45" s="11">
        <f ca="1">IFERROR(
  INDEX(
    ML_FRETE!$B$2:$I$30,
    MATCH(D45, ML_FRETE!$J$2:$J$30, 1),
    MATCH(J45, {0,19,49,79,100,120,150,200}, 1)
  ),
5.65
)</f>
        <v>5.65</v>
      </c>
      <c r="J45" s="3">
        <f t="shared" ca="1" si="1"/>
        <v>8.7191358024691361</v>
      </c>
      <c r="K45" s="9">
        <f t="shared" ca="1" si="2"/>
        <v>0.14999999999999997</v>
      </c>
      <c r="L45" s="11">
        <f t="shared" ca="1" si="3"/>
        <v>5.408450704225352</v>
      </c>
      <c r="M45" s="3">
        <f t="shared" ca="1" si="5"/>
        <v>7.0422535211267601</v>
      </c>
      <c r="N45" s="9">
        <f t="shared" ca="1" si="6"/>
        <v>0.14999999999999994</v>
      </c>
      <c r="O45" s="11">
        <v>6</v>
      </c>
      <c r="P45" s="3">
        <f>(C45+O45)/(1-$F$2-E45-$B$4)</f>
        <v>9.7087378640776691</v>
      </c>
      <c r="Q45" s="9">
        <f>(P45-C45-O45-$B$4*P45-E45*P45)/P45</f>
        <v>0.14999999999999994</v>
      </c>
    </row>
    <row r="46" spans="1:17" x14ac:dyDescent="0.3">
      <c r="A46" s="7"/>
      <c r="B46" s="6"/>
      <c r="C46" s="8"/>
      <c r="D46" s="5"/>
      <c r="E46" s="28">
        <v>8.2000000000000003E-2</v>
      </c>
      <c r="F46" s="11">
        <f ca="1">IFERROR(
  INDEX(
    ML_FRETE!$B$2:$I$30,
    MATCH(D46, ML_FRETE!$J$2:$J$30, 1),
    MATCH(G46, {0,19,49,79,100,120,150,200}, 1)
  ),
0
)</f>
        <v>5.65</v>
      </c>
      <c r="G46" s="3">
        <f t="shared" ca="1" si="0"/>
        <v>9.4481605351170579</v>
      </c>
      <c r="H46" s="9">
        <f t="shared" ca="1" si="4"/>
        <v>0.15000000000000002</v>
      </c>
      <c r="I46" s="11">
        <f ca="1">IFERROR(
  INDEX(
    ML_FRETE!$B$2:$I$30,
    MATCH(D46, ML_FRETE!$J$2:$J$30, 1),
    MATCH(J46, {0,19,49,79,100,120,150,200}, 1)
  ),
5.65
)</f>
        <v>5.65</v>
      </c>
      <c r="J46" s="3">
        <f t="shared" ca="1" si="1"/>
        <v>8.7191358024691361</v>
      </c>
      <c r="K46" s="9">
        <f t="shared" ca="1" si="2"/>
        <v>0.14999999999999997</v>
      </c>
      <c r="L46" s="11">
        <f t="shared" ca="1" si="3"/>
        <v>5.408450704225352</v>
      </c>
      <c r="M46" s="3">
        <f t="shared" ca="1" si="5"/>
        <v>7.0422535211267601</v>
      </c>
      <c r="N46" s="9">
        <f t="shared" ca="1" si="6"/>
        <v>0.14999999999999994</v>
      </c>
      <c r="O46" s="11">
        <v>6</v>
      </c>
      <c r="P46" s="3">
        <f>(C46+O46)/(1-$F$2-E46-$B$4)</f>
        <v>9.7087378640776691</v>
      </c>
      <c r="Q46" s="9">
        <f>(P46-C46-O46-$B$4*P46-E46*P46)/P46</f>
        <v>0.14999999999999994</v>
      </c>
    </row>
    <row r="47" spans="1:17" x14ac:dyDescent="0.3">
      <c r="A47" s="7"/>
      <c r="B47" s="6"/>
      <c r="C47" s="8"/>
      <c r="D47" s="5"/>
      <c r="E47" s="28">
        <v>8.2000000000000003E-2</v>
      </c>
      <c r="F47" s="11">
        <f ca="1">IFERROR(
  INDEX(
    ML_FRETE!$B$2:$I$30,
    MATCH(D47, ML_FRETE!$J$2:$J$30, 1),
    MATCH(G47, {0,19,49,79,100,120,150,200}, 1)
  ),
0
)</f>
        <v>5.65</v>
      </c>
      <c r="G47" s="3">
        <f t="shared" ca="1" si="0"/>
        <v>9.4481605351170579</v>
      </c>
      <c r="H47" s="9">
        <f t="shared" ca="1" si="4"/>
        <v>0.15000000000000002</v>
      </c>
      <c r="I47" s="11">
        <f ca="1">IFERROR(
  INDEX(
    ML_FRETE!$B$2:$I$30,
    MATCH(D47, ML_FRETE!$J$2:$J$30, 1),
    MATCH(J47, {0,19,49,79,100,120,150,200}, 1)
  ),
5.65
)</f>
        <v>5.65</v>
      </c>
      <c r="J47" s="3">
        <f t="shared" ca="1" si="1"/>
        <v>8.7191358024691361</v>
      </c>
      <c r="K47" s="9">
        <f t="shared" ca="1" si="2"/>
        <v>0.14999999999999997</v>
      </c>
      <c r="L47" s="11">
        <f t="shared" ca="1" si="3"/>
        <v>5.408450704225352</v>
      </c>
      <c r="M47" s="3">
        <f t="shared" ca="1" si="5"/>
        <v>7.0422535211267601</v>
      </c>
      <c r="N47" s="9">
        <f t="shared" ca="1" si="6"/>
        <v>0.14999999999999994</v>
      </c>
      <c r="O47" s="11">
        <v>6</v>
      </c>
      <c r="P47" s="3">
        <f>(C47+O47)/(1-$F$2-E47-$B$4)</f>
        <v>9.7087378640776691</v>
      </c>
      <c r="Q47" s="9">
        <f>(P47-C47-O47-$B$4*P47-E47*P47)/P47</f>
        <v>0.14999999999999994</v>
      </c>
    </row>
    <row r="48" spans="1:17" x14ac:dyDescent="0.3">
      <c r="A48" s="7"/>
      <c r="B48" s="6"/>
      <c r="C48" s="8"/>
      <c r="D48" s="5"/>
      <c r="E48" s="28">
        <v>8.2000000000000003E-2</v>
      </c>
      <c r="F48" s="11">
        <f ca="1">IFERROR(
  INDEX(
    ML_FRETE!$B$2:$I$30,
    MATCH(D48, ML_FRETE!$J$2:$J$30, 1),
    MATCH(G48, {0,19,49,79,100,120,150,200}, 1)
  ),
0
)</f>
        <v>5.65</v>
      </c>
      <c r="G48" s="3">
        <f t="shared" ca="1" si="0"/>
        <v>9.4481605351170579</v>
      </c>
      <c r="H48" s="9">
        <f t="shared" ca="1" si="4"/>
        <v>0.15000000000000002</v>
      </c>
      <c r="I48" s="11">
        <f ca="1">IFERROR(
  INDEX(
    ML_FRETE!$B$2:$I$30,
    MATCH(D48, ML_FRETE!$J$2:$J$30, 1),
    MATCH(J48, {0,19,49,79,100,120,150,200}, 1)
  ),
5.65
)</f>
        <v>5.65</v>
      </c>
      <c r="J48" s="3">
        <f t="shared" ca="1" si="1"/>
        <v>8.7191358024691361</v>
      </c>
      <c r="K48" s="9">
        <f t="shared" ca="1" si="2"/>
        <v>0.14999999999999997</v>
      </c>
      <c r="L48" s="11">
        <f t="shared" ca="1" si="3"/>
        <v>5.408450704225352</v>
      </c>
      <c r="M48" s="3">
        <f t="shared" ca="1" si="5"/>
        <v>7.0422535211267601</v>
      </c>
      <c r="N48" s="9">
        <f t="shared" ca="1" si="6"/>
        <v>0.14999999999999994</v>
      </c>
      <c r="O48" s="11">
        <v>6</v>
      </c>
      <c r="P48" s="3">
        <f>(C48+O48)/(1-$F$2-E48-$B$4)</f>
        <v>9.7087378640776691</v>
      </c>
      <c r="Q48" s="9">
        <f>(P48-C48-O48-$B$4*P48-E48*P48)/P48</f>
        <v>0.14999999999999994</v>
      </c>
    </row>
    <row r="49" spans="1:17" x14ac:dyDescent="0.3">
      <c r="A49" s="7"/>
      <c r="B49" s="6"/>
      <c r="C49" s="8"/>
      <c r="D49" s="5"/>
      <c r="E49" s="28">
        <v>8.2000000000000003E-2</v>
      </c>
      <c r="F49" s="11">
        <f ca="1">IFERROR(
  INDEX(
    ML_FRETE!$B$2:$I$30,
    MATCH(D49, ML_FRETE!$J$2:$J$30, 1),
    MATCH(G49, {0,19,49,79,100,120,150,200}, 1)
  ),
0
)</f>
        <v>5.65</v>
      </c>
      <c r="G49" s="3">
        <f t="shared" ca="1" si="0"/>
        <v>9.4481605351170579</v>
      </c>
      <c r="H49" s="9">
        <f t="shared" ca="1" si="4"/>
        <v>0.15000000000000002</v>
      </c>
      <c r="I49" s="11">
        <f ca="1">IFERROR(
  INDEX(
    ML_FRETE!$B$2:$I$30,
    MATCH(D49, ML_FRETE!$J$2:$J$30, 1),
    MATCH(J49, {0,19,49,79,100,120,150,200}, 1)
  ),
5.65
)</f>
        <v>5.65</v>
      </c>
      <c r="J49" s="3">
        <f t="shared" ca="1" si="1"/>
        <v>8.7191358024691361</v>
      </c>
      <c r="K49" s="9">
        <f t="shared" ca="1" si="2"/>
        <v>0.14999999999999997</v>
      </c>
      <c r="L49" s="11">
        <f t="shared" ca="1" si="3"/>
        <v>5.408450704225352</v>
      </c>
      <c r="M49" s="3">
        <f t="shared" ca="1" si="5"/>
        <v>7.0422535211267601</v>
      </c>
      <c r="N49" s="9">
        <f t="shared" ca="1" si="6"/>
        <v>0.14999999999999994</v>
      </c>
      <c r="O49" s="11">
        <v>6</v>
      </c>
      <c r="P49" s="3">
        <f>(C49+O49)/(1-$F$2-E49-$B$4)</f>
        <v>9.7087378640776691</v>
      </c>
      <c r="Q49" s="9">
        <f>(P49-C49-O49-$B$4*P49-E49*P49)/P49</f>
        <v>0.14999999999999994</v>
      </c>
    </row>
    <row r="50" spans="1:17" x14ac:dyDescent="0.3">
      <c r="A50" s="7"/>
      <c r="B50" s="6"/>
      <c r="C50" s="8"/>
      <c r="D50" s="5"/>
      <c r="E50" s="28">
        <v>8.2000000000000003E-2</v>
      </c>
      <c r="F50" s="11">
        <f ca="1">IFERROR(
  INDEX(
    ML_FRETE!$B$2:$I$30,
    MATCH(D50, ML_FRETE!$J$2:$J$30, 1),
    MATCH(G50, {0,19,49,79,100,120,150,200}, 1)
  ),
0
)</f>
        <v>5.65</v>
      </c>
      <c r="G50" s="3">
        <f t="shared" ca="1" si="0"/>
        <v>9.4481605351170579</v>
      </c>
      <c r="H50" s="9">
        <f t="shared" ca="1" si="4"/>
        <v>0.15000000000000002</v>
      </c>
      <c r="I50" s="11">
        <f ca="1">IFERROR(
  INDEX(
    ML_FRETE!$B$2:$I$30,
    MATCH(D50, ML_FRETE!$J$2:$J$30, 1),
    MATCH(J50, {0,19,49,79,100,120,150,200}, 1)
  ),
5.65
)</f>
        <v>5.65</v>
      </c>
      <c r="J50" s="3">
        <f t="shared" ca="1" si="1"/>
        <v>8.7191358024691361</v>
      </c>
      <c r="K50" s="9">
        <f t="shared" ca="1" si="2"/>
        <v>0.14999999999999997</v>
      </c>
      <c r="L50" s="11">
        <f t="shared" ca="1" si="3"/>
        <v>5.408450704225352</v>
      </c>
      <c r="M50" s="3">
        <f t="shared" ca="1" si="5"/>
        <v>7.0422535211267601</v>
      </c>
      <c r="N50" s="9">
        <f t="shared" ca="1" si="6"/>
        <v>0.14999999999999994</v>
      </c>
      <c r="O50" s="11">
        <v>6</v>
      </c>
      <c r="P50" s="3">
        <f>(C50+O50)/(1-$F$2-E50-$B$4)</f>
        <v>9.7087378640776691</v>
      </c>
      <c r="Q50" s="9">
        <f>(P50-C50-O50-$B$4*P50-E50*P50)/P50</f>
        <v>0.14999999999999994</v>
      </c>
    </row>
    <row r="51" spans="1:17" x14ac:dyDescent="0.3">
      <c r="A51" s="7"/>
      <c r="B51" s="6"/>
      <c r="C51" s="8"/>
      <c r="D51" s="5"/>
      <c r="E51" s="28">
        <v>8.2000000000000003E-2</v>
      </c>
      <c r="F51" s="11">
        <f ca="1">IFERROR(
  INDEX(
    ML_FRETE!$B$2:$I$30,
    MATCH(D51, ML_FRETE!$J$2:$J$30, 1),
    MATCH(G51, {0,19,49,79,100,120,150,200}, 1)
  ),
0
)</f>
        <v>5.65</v>
      </c>
      <c r="G51" s="3">
        <f t="shared" ca="1" si="0"/>
        <v>9.4481605351170579</v>
      </c>
      <c r="H51" s="9">
        <f t="shared" ca="1" si="4"/>
        <v>0.15000000000000002</v>
      </c>
      <c r="I51" s="11">
        <f ca="1">IFERROR(
  INDEX(
    ML_FRETE!$B$2:$I$30,
    MATCH(D51, ML_FRETE!$J$2:$J$30, 1),
    MATCH(J51, {0,19,49,79,100,120,150,200}, 1)
  ),
5.65
)</f>
        <v>5.65</v>
      </c>
      <c r="J51" s="3">
        <f t="shared" ca="1" si="1"/>
        <v>8.7191358024691361</v>
      </c>
      <c r="K51" s="9">
        <f t="shared" ca="1" si="2"/>
        <v>0.14999999999999997</v>
      </c>
      <c r="L51" s="11">
        <f t="shared" ca="1" si="3"/>
        <v>5.408450704225352</v>
      </c>
      <c r="M51" s="3">
        <f t="shared" ca="1" si="5"/>
        <v>7.0422535211267601</v>
      </c>
      <c r="N51" s="9">
        <f t="shared" ca="1" si="6"/>
        <v>0.14999999999999994</v>
      </c>
      <c r="O51" s="11">
        <v>6</v>
      </c>
      <c r="P51" s="3">
        <f>(C51+O51)/(1-$F$2-E51-$B$4)</f>
        <v>9.7087378640776691</v>
      </c>
      <c r="Q51" s="9">
        <f>(P51-C51-O51-$B$4*P51-E51*P51)/P51</f>
        <v>0.14999999999999994</v>
      </c>
    </row>
    <row r="52" spans="1:17" x14ac:dyDescent="0.3">
      <c r="A52" s="7"/>
      <c r="B52" s="6"/>
      <c r="C52" s="8"/>
      <c r="D52" s="5"/>
      <c r="E52" s="28">
        <v>8.2000000000000003E-2</v>
      </c>
      <c r="F52" s="11">
        <f ca="1">IFERROR(
  INDEX(
    ML_FRETE!$B$2:$I$30,
    MATCH(D52, ML_FRETE!$J$2:$J$30, 1),
    MATCH(G52, {0,19,49,79,100,120,150,200}, 1)
  ),
0
)</f>
        <v>5.65</v>
      </c>
      <c r="G52" s="3">
        <f t="shared" ca="1" si="0"/>
        <v>9.4481605351170579</v>
      </c>
      <c r="H52" s="9">
        <f t="shared" ca="1" si="4"/>
        <v>0.15000000000000002</v>
      </c>
      <c r="I52" s="11">
        <f ca="1">IFERROR(
  INDEX(
    ML_FRETE!$B$2:$I$30,
    MATCH(D52, ML_FRETE!$J$2:$J$30, 1),
    MATCH(J52, {0,19,49,79,100,120,150,200}, 1)
  ),
5.65
)</f>
        <v>5.65</v>
      </c>
      <c r="J52" s="3">
        <f t="shared" ca="1" si="1"/>
        <v>8.7191358024691361</v>
      </c>
      <c r="K52" s="9">
        <f t="shared" ca="1" si="2"/>
        <v>0.14999999999999997</v>
      </c>
      <c r="L52" s="11">
        <f t="shared" ca="1" si="3"/>
        <v>5.408450704225352</v>
      </c>
      <c r="M52" s="3">
        <f t="shared" ca="1" si="5"/>
        <v>7.0422535211267601</v>
      </c>
      <c r="N52" s="9">
        <f t="shared" ca="1" si="6"/>
        <v>0.14999999999999994</v>
      </c>
      <c r="O52" s="11">
        <v>6</v>
      </c>
      <c r="P52" s="3">
        <f>(C52+O52)/(1-$F$2-E52-$B$4)</f>
        <v>9.7087378640776691</v>
      </c>
      <c r="Q52" s="9">
        <f>(P52-C52-O52-$B$4*P52-E52*P52)/P52</f>
        <v>0.14999999999999994</v>
      </c>
    </row>
    <row r="53" spans="1:17" x14ac:dyDescent="0.3">
      <c r="A53" s="7"/>
      <c r="B53" s="6"/>
      <c r="C53" s="8"/>
      <c r="D53" s="5"/>
      <c r="E53" s="28">
        <v>8.2000000000000003E-2</v>
      </c>
      <c r="F53" s="11">
        <f ca="1">IFERROR(
  INDEX(
    ML_FRETE!$B$2:$I$30,
    MATCH(D53, ML_FRETE!$J$2:$J$30, 1),
    MATCH(G53, {0,19,49,79,100,120,150,200}, 1)
  ),
0
)</f>
        <v>5.65</v>
      </c>
      <c r="G53" s="3">
        <f t="shared" ca="1" si="0"/>
        <v>9.4481605351170579</v>
      </c>
      <c r="H53" s="9">
        <f t="shared" ca="1" si="4"/>
        <v>0.15000000000000002</v>
      </c>
      <c r="I53" s="11">
        <f ca="1">IFERROR(
  INDEX(
    ML_FRETE!$B$2:$I$30,
    MATCH(D53, ML_FRETE!$J$2:$J$30, 1),
    MATCH(J53, {0,19,49,79,100,120,150,200}, 1)
  ),
5.65
)</f>
        <v>5.65</v>
      </c>
      <c r="J53" s="3">
        <f t="shared" ca="1" si="1"/>
        <v>8.7191358024691361</v>
      </c>
      <c r="K53" s="9">
        <f t="shared" ca="1" si="2"/>
        <v>0.14999999999999997</v>
      </c>
      <c r="L53" s="11">
        <f t="shared" ca="1" si="3"/>
        <v>5.408450704225352</v>
      </c>
      <c r="M53" s="3">
        <f t="shared" ca="1" si="5"/>
        <v>7.0422535211267601</v>
      </c>
      <c r="N53" s="9">
        <f t="shared" ca="1" si="6"/>
        <v>0.14999999999999994</v>
      </c>
      <c r="O53" s="11">
        <v>6</v>
      </c>
      <c r="P53" s="3">
        <f>(C53+O53)/(1-$F$2-E53-$B$4)</f>
        <v>9.7087378640776691</v>
      </c>
      <c r="Q53" s="9">
        <f>(P53-C53-O53-$B$4*P53-E53*P53)/P53</f>
        <v>0.14999999999999994</v>
      </c>
    </row>
    <row r="54" spans="1:17" x14ac:dyDescent="0.3">
      <c r="A54" s="7"/>
      <c r="B54" s="6"/>
      <c r="C54" s="8"/>
      <c r="D54" s="5"/>
      <c r="E54" s="28">
        <v>8.2000000000000003E-2</v>
      </c>
      <c r="F54" s="11">
        <f ca="1">IFERROR(
  INDEX(
    ML_FRETE!$B$2:$I$30,
    MATCH(D54, ML_FRETE!$J$2:$J$30, 1),
    MATCH(G54, {0,19,49,79,100,120,150,200}, 1)
  ),
0
)</f>
        <v>5.65</v>
      </c>
      <c r="G54" s="3">
        <f t="shared" ca="1" si="0"/>
        <v>9.4481605351170579</v>
      </c>
      <c r="H54" s="9">
        <f t="shared" ca="1" si="4"/>
        <v>0.15000000000000002</v>
      </c>
      <c r="I54" s="11">
        <f ca="1">IFERROR(
  INDEX(
    ML_FRETE!$B$2:$I$30,
    MATCH(D54, ML_FRETE!$J$2:$J$30, 1),
    MATCH(J54, {0,19,49,79,100,120,150,200}, 1)
  ),
5.65
)</f>
        <v>5.65</v>
      </c>
      <c r="J54" s="3">
        <f t="shared" ca="1" si="1"/>
        <v>8.7191358024691361</v>
      </c>
      <c r="K54" s="9">
        <f t="shared" ca="1" si="2"/>
        <v>0.14999999999999997</v>
      </c>
      <c r="L54" s="11">
        <f t="shared" ca="1" si="3"/>
        <v>5.408450704225352</v>
      </c>
      <c r="M54" s="3">
        <f t="shared" ca="1" si="5"/>
        <v>7.0422535211267601</v>
      </c>
      <c r="N54" s="9">
        <f t="shared" ca="1" si="6"/>
        <v>0.14999999999999994</v>
      </c>
      <c r="O54" s="11">
        <v>6</v>
      </c>
      <c r="P54" s="3">
        <f>(C54+O54)/(1-$F$2-E54-$B$4)</f>
        <v>9.7087378640776691</v>
      </c>
      <c r="Q54" s="9">
        <f>(P54-C54-O54-$B$4*P54-E54*P54)/P54</f>
        <v>0.14999999999999994</v>
      </c>
    </row>
    <row r="55" spans="1:17" x14ac:dyDescent="0.3">
      <c r="A55" s="7"/>
      <c r="B55" s="6"/>
      <c r="C55" s="8"/>
      <c r="D55" s="5"/>
      <c r="E55" s="28">
        <v>8.2000000000000003E-2</v>
      </c>
      <c r="F55" s="11">
        <f ca="1">IFERROR(
  INDEX(
    ML_FRETE!$B$2:$I$30,
    MATCH(D55, ML_FRETE!$J$2:$J$30, 1),
    MATCH(G55, {0,19,49,79,100,120,150,200}, 1)
  ),
0
)</f>
        <v>5.65</v>
      </c>
      <c r="G55" s="3">
        <f t="shared" ca="1" si="0"/>
        <v>9.4481605351170579</v>
      </c>
      <c r="H55" s="9">
        <f t="shared" ca="1" si="4"/>
        <v>0.15000000000000002</v>
      </c>
      <c r="I55" s="11">
        <f ca="1">IFERROR(
  INDEX(
    ML_FRETE!$B$2:$I$30,
    MATCH(D55, ML_FRETE!$J$2:$J$30, 1),
    MATCH(J55, {0,19,49,79,100,120,150,200}, 1)
  ),
5.65
)</f>
        <v>5.65</v>
      </c>
      <c r="J55" s="3">
        <f t="shared" ca="1" si="1"/>
        <v>8.7191358024691361</v>
      </c>
      <c r="K55" s="9">
        <f t="shared" ca="1" si="2"/>
        <v>0.14999999999999997</v>
      </c>
      <c r="L55" s="11">
        <f t="shared" ca="1" si="3"/>
        <v>5.408450704225352</v>
      </c>
      <c r="M55" s="3">
        <f t="shared" ca="1" si="5"/>
        <v>7.0422535211267601</v>
      </c>
      <c r="N55" s="9">
        <f t="shared" ca="1" si="6"/>
        <v>0.14999999999999994</v>
      </c>
      <c r="O55" s="11">
        <v>6</v>
      </c>
      <c r="P55" s="3">
        <f>(C55+O55)/(1-$F$2-E55-$B$4)</f>
        <v>9.7087378640776691</v>
      </c>
      <c r="Q55" s="9">
        <f>(P55-C55-O55-$B$4*P55-E55*P55)/P55</f>
        <v>0.14999999999999994</v>
      </c>
    </row>
    <row r="56" spans="1:17" x14ac:dyDescent="0.3">
      <c r="A56" s="7"/>
      <c r="B56" s="6"/>
      <c r="C56" s="8"/>
      <c r="D56" s="5"/>
      <c r="E56" s="28">
        <v>8.2000000000000003E-2</v>
      </c>
      <c r="F56" s="11">
        <f ca="1">IFERROR(
  INDEX(
    ML_FRETE!$B$2:$I$30,
    MATCH(D56, ML_FRETE!$J$2:$J$30, 1),
    MATCH(G56, {0,19,49,79,100,120,150,200}, 1)
  ),
0
)</f>
        <v>5.65</v>
      </c>
      <c r="G56" s="3">
        <f t="shared" ca="1" si="0"/>
        <v>9.4481605351170579</v>
      </c>
      <c r="H56" s="9">
        <f t="shared" ca="1" si="4"/>
        <v>0.15000000000000002</v>
      </c>
      <c r="I56" s="11">
        <f ca="1">IFERROR(
  INDEX(
    ML_FRETE!$B$2:$I$30,
    MATCH(D56, ML_FRETE!$J$2:$J$30, 1),
    MATCH(J56, {0,19,49,79,100,120,150,200}, 1)
  ),
5.65
)</f>
        <v>5.65</v>
      </c>
      <c r="J56" s="3">
        <f t="shared" ca="1" si="1"/>
        <v>8.7191358024691361</v>
      </c>
      <c r="K56" s="9">
        <f t="shared" ca="1" si="2"/>
        <v>0.14999999999999997</v>
      </c>
      <c r="L56" s="11">
        <f t="shared" ca="1" si="3"/>
        <v>5.408450704225352</v>
      </c>
      <c r="M56" s="3">
        <f t="shared" ca="1" si="5"/>
        <v>7.0422535211267601</v>
      </c>
      <c r="N56" s="9">
        <f t="shared" ca="1" si="6"/>
        <v>0.14999999999999994</v>
      </c>
      <c r="O56" s="11">
        <v>6</v>
      </c>
      <c r="P56" s="3">
        <f>(C56+O56)/(1-$F$2-E56-$B$4)</f>
        <v>9.7087378640776691</v>
      </c>
      <c r="Q56" s="9">
        <f>(P56-C56-O56-$B$4*P56-E56*P56)/P56</f>
        <v>0.14999999999999994</v>
      </c>
    </row>
    <row r="57" spans="1:17" x14ac:dyDescent="0.3">
      <c r="A57" s="7"/>
      <c r="B57" s="6"/>
      <c r="C57" s="8"/>
      <c r="D57" s="5"/>
      <c r="E57" s="28">
        <v>8.2000000000000003E-2</v>
      </c>
      <c r="F57" s="11">
        <f ca="1">IFERROR(
  INDEX(
    ML_FRETE!$B$2:$I$30,
    MATCH(D57, ML_FRETE!$J$2:$J$30, 1),
    MATCH(G57, {0,19,49,79,100,120,150,200}, 1)
  ),
0
)</f>
        <v>5.65</v>
      </c>
      <c r="G57" s="3">
        <f t="shared" ca="1" si="0"/>
        <v>9.4481605351170579</v>
      </c>
      <c r="H57" s="9">
        <f t="shared" ca="1" si="4"/>
        <v>0.15000000000000002</v>
      </c>
      <c r="I57" s="11">
        <f ca="1">IFERROR(
  INDEX(
    ML_FRETE!$B$2:$I$30,
    MATCH(D57, ML_FRETE!$J$2:$J$30, 1),
    MATCH(J57, {0,19,49,79,100,120,150,200}, 1)
  ),
5.65
)</f>
        <v>5.65</v>
      </c>
      <c r="J57" s="3">
        <f t="shared" ca="1" si="1"/>
        <v>8.7191358024691361</v>
      </c>
      <c r="K57" s="9">
        <f t="shared" ca="1" si="2"/>
        <v>0.14999999999999997</v>
      </c>
      <c r="L57" s="11">
        <f t="shared" ca="1" si="3"/>
        <v>5.408450704225352</v>
      </c>
      <c r="M57" s="3">
        <f t="shared" ca="1" si="5"/>
        <v>7.0422535211267601</v>
      </c>
      <c r="N57" s="9">
        <f t="shared" ca="1" si="6"/>
        <v>0.14999999999999994</v>
      </c>
      <c r="O57" s="11">
        <v>6</v>
      </c>
      <c r="P57" s="3">
        <f>(C57+O57)/(1-$F$2-E57-$B$4)</f>
        <v>9.7087378640776691</v>
      </c>
      <c r="Q57" s="9">
        <f>(P57-C57-O57-$B$4*P57-E57*P57)/P57</f>
        <v>0.14999999999999994</v>
      </c>
    </row>
    <row r="58" spans="1:17" x14ac:dyDescent="0.3">
      <c r="A58" s="7"/>
      <c r="B58" s="6"/>
      <c r="C58" s="8"/>
      <c r="D58" s="5"/>
      <c r="E58" s="28">
        <v>8.2000000000000003E-2</v>
      </c>
      <c r="F58" s="11">
        <f ca="1">IFERROR(
  INDEX(
    ML_FRETE!$B$2:$I$30,
    MATCH(D58, ML_FRETE!$J$2:$J$30, 1),
    MATCH(G58, {0,19,49,79,100,120,150,200}, 1)
  ),
0
)</f>
        <v>5.65</v>
      </c>
      <c r="G58" s="3">
        <f t="shared" ca="1" si="0"/>
        <v>9.4481605351170579</v>
      </c>
      <c r="H58" s="9">
        <f t="shared" ca="1" si="4"/>
        <v>0.15000000000000002</v>
      </c>
      <c r="I58" s="11">
        <f ca="1">IFERROR(
  INDEX(
    ML_FRETE!$B$2:$I$30,
    MATCH(D58, ML_FRETE!$J$2:$J$30, 1),
    MATCH(J58, {0,19,49,79,100,120,150,200}, 1)
  ),
5.65
)</f>
        <v>5.65</v>
      </c>
      <c r="J58" s="3">
        <f t="shared" ca="1" si="1"/>
        <v>8.7191358024691361</v>
      </c>
      <c r="K58" s="9">
        <f t="shared" ca="1" si="2"/>
        <v>0.14999999999999997</v>
      </c>
      <c r="L58" s="11">
        <f t="shared" ca="1" si="3"/>
        <v>5.408450704225352</v>
      </c>
      <c r="M58" s="3">
        <f t="shared" ca="1" si="5"/>
        <v>7.0422535211267601</v>
      </c>
      <c r="N58" s="9">
        <f t="shared" ca="1" si="6"/>
        <v>0.14999999999999994</v>
      </c>
      <c r="O58" s="11">
        <v>6</v>
      </c>
      <c r="P58" s="3">
        <f>(C58+O58)/(1-$F$2-E58-$B$4)</f>
        <v>9.7087378640776691</v>
      </c>
      <c r="Q58" s="9">
        <f>(P58-C58-O58-$B$4*P58-E58*P58)/P58</f>
        <v>0.14999999999999994</v>
      </c>
    </row>
    <row r="59" spans="1:17" x14ac:dyDescent="0.3">
      <c r="A59" s="7"/>
      <c r="B59" s="6"/>
      <c r="C59" s="8"/>
      <c r="D59" s="5"/>
      <c r="E59" s="28">
        <v>8.2000000000000003E-2</v>
      </c>
      <c r="F59" s="11">
        <f ca="1">IFERROR(
  INDEX(
    ML_FRETE!$B$2:$I$30,
    MATCH(D59, ML_FRETE!$J$2:$J$30, 1),
    MATCH(G59, {0,19,49,79,100,120,150,200}, 1)
  ),
0
)</f>
        <v>5.65</v>
      </c>
      <c r="G59" s="3">
        <f t="shared" ca="1" si="0"/>
        <v>9.4481605351170579</v>
      </c>
      <c r="H59" s="9">
        <f t="shared" ca="1" si="4"/>
        <v>0.15000000000000002</v>
      </c>
      <c r="I59" s="11">
        <f ca="1">IFERROR(
  INDEX(
    ML_FRETE!$B$2:$I$30,
    MATCH(D59, ML_FRETE!$J$2:$J$30, 1),
    MATCH(J59, {0,19,49,79,100,120,150,200}, 1)
  ),
5.65
)</f>
        <v>5.65</v>
      </c>
      <c r="J59" s="3">
        <f t="shared" ca="1" si="1"/>
        <v>8.7191358024691361</v>
      </c>
      <c r="K59" s="9">
        <f t="shared" ca="1" si="2"/>
        <v>0.14999999999999997</v>
      </c>
      <c r="L59" s="11">
        <f t="shared" ca="1" si="3"/>
        <v>5.408450704225352</v>
      </c>
      <c r="M59" s="3">
        <f t="shared" ca="1" si="5"/>
        <v>7.0422535211267601</v>
      </c>
      <c r="N59" s="9">
        <f t="shared" ca="1" si="6"/>
        <v>0.14999999999999994</v>
      </c>
      <c r="O59" s="11">
        <v>6</v>
      </c>
      <c r="P59" s="3">
        <f>(C59+O59)/(1-$F$2-E59-$B$4)</f>
        <v>9.7087378640776691</v>
      </c>
      <c r="Q59" s="9">
        <f>(P59-C59-O59-$B$4*P59-E59*P59)/P59</f>
        <v>0.14999999999999994</v>
      </c>
    </row>
    <row r="60" spans="1:17" x14ac:dyDescent="0.3">
      <c r="A60" s="7"/>
      <c r="B60" s="6"/>
      <c r="C60" s="8"/>
      <c r="D60" s="5"/>
      <c r="E60" s="28">
        <v>8.2000000000000003E-2</v>
      </c>
      <c r="F60" s="11">
        <f ca="1">IFERROR(
  INDEX(
    ML_FRETE!$B$2:$I$30,
    MATCH(D60, ML_FRETE!$J$2:$J$30, 1),
    MATCH(G60, {0,19,49,79,100,120,150,200}, 1)
  ),
0
)</f>
        <v>5.65</v>
      </c>
      <c r="G60" s="3">
        <f t="shared" ca="1" si="0"/>
        <v>9.4481605351170579</v>
      </c>
      <c r="H60" s="9">
        <f t="shared" ca="1" si="4"/>
        <v>0.15000000000000002</v>
      </c>
      <c r="I60" s="11">
        <f ca="1">IFERROR(
  INDEX(
    ML_FRETE!$B$2:$I$30,
    MATCH(D60, ML_FRETE!$J$2:$J$30, 1),
    MATCH(J60, {0,19,49,79,100,120,150,200}, 1)
  ),
5.65
)</f>
        <v>5.65</v>
      </c>
      <c r="J60" s="3">
        <f t="shared" ca="1" si="1"/>
        <v>8.7191358024691361</v>
      </c>
      <c r="K60" s="9">
        <f t="shared" ca="1" si="2"/>
        <v>0.14999999999999997</v>
      </c>
      <c r="L60" s="11">
        <f t="shared" ca="1" si="3"/>
        <v>5.408450704225352</v>
      </c>
      <c r="M60" s="3">
        <f t="shared" ca="1" si="5"/>
        <v>7.0422535211267601</v>
      </c>
      <c r="N60" s="9">
        <f t="shared" ca="1" si="6"/>
        <v>0.14999999999999994</v>
      </c>
      <c r="O60" s="11">
        <v>6</v>
      </c>
      <c r="P60" s="3">
        <f>(C60+O60)/(1-$F$2-E60-$B$4)</f>
        <v>9.7087378640776691</v>
      </c>
      <c r="Q60" s="9">
        <f>(P60-C60-O60-$B$4*P60-E60*P60)/P60</f>
        <v>0.14999999999999994</v>
      </c>
    </row>
    <row r="61" spans="1:17" x14ac:dyDescent="0.3">
      <c r="A61" s="7"/>
      <c r="B61" s="6"/>
      <c r="C61" s="8"/>
      <c r="D61" s="5"/>
      <c r="E61" s="28">
        <v>8.2000000000000003E-2</v>
      </c>
      <c r="F61" s="11">
        <f ca="1">IFERROR(
  INDEX(
    ML_FRETE!$B$2:$I$30,
    MATCH(D61, ML_FRETE!$J$2:$J$30, 1),
    MATCH(G61, {0,19,49,79,100,120,150,200}, 1)
  ),
0
)</f>
        <v>5.65</v>
      </c>
      <c r="G61" s="3">
        <f t="shared" ca="1" si="0"/>
        <v>9.4481605351170579</v>
      </c>
      <c r="H61" s="9">
        <f t="shared" ca="1" si="4"/>
        <v>0.15000000000000002</v>
      </c>
      <c r="I61" s="11">
        <f ca="1">IFERROR(
  INDEX(
    ML_FRETE!$B$2:$I$30,
    MATCH(D61, ML_FRETE!$J$2:$J$30, 1),
    MATCH(J61, {0,19,49,79,100,120,150,200}, 1)
  ),
5.65
)</f>
        <v>5.65</v>
      </c>
      <c r="J61" s="3">
        <f t="shared" ca="1" si="1"/>
        <v>8.7191358024691361</v>
      </c>
      <c r="K61" s="9">
        <f t="shared" ca="1" si="2"/>
        <v>0.14999999999999997</v>
      </c>
      <c r="L61" s="11">
        <f t="shared" ca="1" si="3"/>
        <v>5.408450704225352</v>
      </c>
      <c r="M61" s="3">
        <f t="shared" ca="1" si="5"/>
        <v>7.0422535211267601</v>
      </c>
      <c r="N61" s="9">
        <f t="shared" ca="1" si="6"/>
        <v>0.14999999999999994</v>
      </c>
      <c r="O61" s="11">
        <v>6</v>
      </c>
      <c r="P61" s="3">
        <f>(C61+O61)/(1-$F$2-E61-$B$4)</f>
        <v>9.7087378640776691</v>
      </c>
      <c r="Q61" s="9">
        <f>(P61-C61-O61-$B$4*P61-E61*P61)/P61</f>
        <v>0.14999999999999994</v>
      </c>
    </row>
    <row r="62" spans="1:17" x14ac:dyDescent="0.3">
      <c r="A62" s="7"/>
      <c r="B62" s="6"/>
      <c r="C62" s="8"/>
      <c r="D62" s="5"/>
      <c r="E62" s="28">
        <v>8.2000000000000003E-2</v>
      </c>
      <c r="F62" s="11">
        <f ca="1">IFERROR(
  INDEX(
    ML_FRETE!$B$2:$I$30,
    MATCH(D62, ML_FRETE!$J$2:$J$30, 1),
    MATCH(G62, {0,19,49,79,100,120,150,200}, 1)
  ),
0
)</f>
        <v>5.65</v>
      </c>
      <c r="G62" s="3">
        <f t="shared" ca="1" si="0"/>
        <v>9.4481605351170579</v>
      </c>
      <c r="H62" s="9">
        <f t="shared" ca="1" si="4"/>
        <v>0.15000000000000002</v>
      </c>
      <c r="I62" s="11">
        <f ca="1">IFERROR(
  INDEX(
    ML_FRETE!$B$2:$I$30,
    MATCH(D62, ML_FRETE!$J$2:$J$30, 1),
    MATCH(J62, {0,19,49,79,100,120,150,200}, 1)
  ),
5.65
)</f>
        <v>5.65</v>
      </c>
      <c r="J62" s="3">
        <f t="shared" ca="1" si="1"/>
        <v>8.7191358024691361</v>
      </c>
      <c r="K62" s="9">
        <f t="shared" ca="1" si="2"/>
        <v>0.14999999999999997</v>
      </c>
      <c r="L62" s="11">
        <f t="shared" ca="1" si="3"/>
        <v>5.408450704225352</v>
      </c>
      <c r="M62" s="3">
        <f t="shared" ca="1" si="5"/>
        <v>7.0422535211267601</v>
      </c>
      <c r="N62" s="9">
        <f t="shared" ca="1" si="6"/>
        <v>0.14999999999999994</v>
      </c>
      <c r="O62" s="11">
        <v>6</v>
      </c>
      <c r="P62" s="3">
        <f>(C62+O62)/(1-$F$2-E62-$B$4)</f>
        <v>9.7087378640776691</v>
      </c>
      <c r="Q62" s="9">
        <f>(P62-C62-O62-$B$4*P62-E62*P62)/P62</f>
        <v>0.14999999999999994</v>
      </c>
    </row>
    <row r="63" spans="1:17" x14ac:dyDescent="0.3">
      <c r="A63" s="7"/>
      <c r="B63" s="6"/>
      <c r="C63" s="8"/>
      <c r="D63" s="5"/>
      <c r="E63" s="28">
        <v>8.2000000000000003E-2</v>
      </c>
      <c r="F63" s="11">
        <f ca="1">IFERROR(
  INDEX(
    ML_FRETE!$B$2:$I$30,
    MATCH(D63, ML_FRETE!$J$2:$J$30, 1),
    MATCH(G63, {0,19,49,79,100,120,150,200}, 1)
  ),
0
)</f>
        <v>5.65</v>
      </c>
      <c r="G63" s="3">
        <f t="shared" ca="1" si="0"/>
        <v>9.4481605351170579</v>
      </c>
      <c r="H63" s="9">
        <f t="shared" ca="1" si="4"/>
        <v>0.15000000000000002</v>
      </c>
      <c r="I63" s="11">
        <f ca="1">IFERROR(
  INDEX(
    ML_FRETE!$B$2:$I$30,
    MATCH(D63, ML_FRETE!$J$2:$J$30, 1),
    MATCH(J63, {0,19,49,79,100,120,150,200}, 1)
  ),
5.65
)</f>
        <v>5.65</v>
      </c>
      <c r="J63" s="3">
        <f t="shared" ca="1" si="1"/>
        <v>8.7191358024691361</v>
      </c>
      <c r="K63" s="9">
        <f t="shared" ca="1" si="2"/>
        <v>0.14999999999999997</v>
      </c>
      <c r="L63" s="11">
        <f t="shared" ca="1" si="3"/>
        <v>5.408450704225352</v>
      </c>
      <c r="M63" s="3">
        <f t="shared" ca="1" si="5"/>
        <v>7.0422535211267601</v>
      </c>
      <c r="N63" s="9">
        <f t="shared" ca="1" si="6"/>
        <v>0.14999999999999994</v>
      </c>
      <c r="O63" s="11">
        <v>6</v>
      </c>
      <c r="P63" s="3">
        <f>(C63+O63)/(1-$F$2-E63-$B$4)</f>
        <v>9.7087378640776691</v>
      </c>
      <c r="Q63" s="9">
        <f>(P63-C63-O63-$B$4*P63-E63*P63)/P63</f>
        <v>0.14999999999999994</v>
      </c>
    </row>
    <row r="64" spans="1:17" x14ac:dyDescent="0.3">
      <c r="A64" s="7"/>
      <c r="B64" s="6"/>
      <c r="C64" s="8"/>
      <c r="D64" s="5"/>
      <c r="E64" s="28">
        <v>8.2000000000000003E-2</v>
      </c>
      <c r="F64" s="11">
        <f ca="1">IFERROR(
  INDEX(
    ML_FRETE!$B$2:$I$30,
    MATCH(D64, ML_FRETE!$J$2:$J$30, 1),
    MATCH(G64, {0,19,49,79,100,120,150,200}, 1)
  ),
0
)</f>
        <v>5.65</v>
      </c>
      <c r="G64" s="3">
        <f t="shared" ca="1" si="0"/>
        <v>9.4481605351170579</v>
      </c>
      <c r="H64" s="9">
        <f t="shared" ca="1" si="4"/>
        <v>0.15000000000000002</v>
      </c>
      <c r="I64" s="11">
        <f ca="1">IFERROR(
  INDEX(
    ML_FRETE!$B$2:$I$30,
    MATCH(D64, ML_FRETE!$J$2:$J$30, 1),
    MATCH(J64, {0,19,49,79,100,120,150,200}, 1)
  ),
5.65
)</f>
        <v>5.65</v>
      </c>
      <c r="J64" s="3">
        <f t="shared" ca="1" si="1"/>
        <v>8.7191358024691361</v>
      </c>
      <c r="K64" s="9">
        <f t="shared" ca="1" si="2"/>
        <v>0.14999999999999997</v>
      </c>
      <c r="L64" s="11">
        <f t="shared" ca="1" si="3"/>
        <v>5.408450704225352</v>
      </c>
      <c r="M64" s="3">
        <f t="shared" ca="1" si="5"/>
        <v>7.0422535211267601</v>
      </c>
      <c r="N64" s="9">
        <f t="shared" ca="1" si="6"/>
        <v>0.14999999999999994</v>
      </c>
      <c r="O64" s="11">
        <v>6</v>
      </c>
      <c r="P64" s="3">
        <f>(C64+O64)/(1-$F$2-E64-$B$4)</f>
        <v>9.7087378640776691</v>
      </c>
      <c r="Q64" s="9">
        <f>(P64-C64-O64-$B$4*P64-E64*P64)/P64</f>
        <v>0.14999999999999994</v>
      </c>
    </row>
    <row r="65" spans="1:17" x14ac:dyDescent="0.3">
      <c r="A65" s="7"/>
      <c r="B65" s="6"/>
      <c r="C65" s="8"/>
      <c r="D65" s="5"/>
      <c r="E65" s="28">
        <v>8.2000000000000003E-2</v>
      </c>
      <c r="F65" s="11">
        <f ca="1">IFERROR(
  INDEX(
    ML_FRETE!$B$2:$I$30,
    MATCH(D65, ML_FRETE!$J$2:$J$30, 1),
    MATCH(G65, {0,19,49,79,100,120,150,200}, 1)
  ),
0
)</f>
        <v>5.65</v>
      </c>
      <c r="G65" s="3">
        <f t="shared" ca="1" si="0"/>
        <v>9.4481605351170579</v>
      </c>
      <c r="H65" s="9">
        <f t="shared" ca="1" si="4"/>
        <v>0.15000000000000002</v>
      </c>
      <c r="I65" s="11">
        <f ca="1">IFERROR(
  INDEX(
    ML_FRETE!$B$2:$I$30,
    MATCH(D65, ML_FRETE!$J$2:$J$30, 1),
    MATCH(J65, {0,19,49,79,100,120,150,200}, 1)
  ),
5.65
)</f>
        <v>5.65</v>
      </c>
      <c r="J65" s="3">
        <f t="shared" ca="1" si="1"/>
        <v>8.7191358024691361</v>
      </c>
      <c r="K65" s="9">
        <f t="shared" ca="1" si="2"/>
        <v>0.14999999999999997</v>
      </c>
      <c r="L65" s="11">
        <f t="shared" ca="1" si="3"/>
        <v>5.408450704225352</v>
      </c>
      <c r="M65" s="3">
        <f t="shared" ca="1" si="5"/>
        <v>7.0422535211267601</v>
      </c>
      <c r="N65" s="9">
        <f t="shared" ca="1" si="6"/>
        <v>0.14999999999999994</v>
      </c>
      <c r="O65" s="11">
        <v>6</v>
      </c>
      <c r="P65" s="3">
        <f>(C65+O65)/(1-$F$2-E65-$B$4)</f>
        <v>9.7087378640776691</v>
      </c>
      <c r="Q65" s="9">
        <f>(P65-C65-O65-$B$4*P65-E65*P65)/P65</f>
        <v>0.14999999999999994</v>
      </c>
    </row>
    <row r="66" spans="1:17" x14ac:dyDescent="0.3">
      <c r="A66" s="7"/>
      <c r="B66" s="6"/>
      <c r="C66" s="8"/>
      <c r="D66" s="5"/>
      <c r="E66" s="28">
        <v>8.2000000000000003E-2</v>
      </c>
      <c r="F66" s="11">
        <f ca="1">IFERROR(
  INDEX(
    ML_FRETE!$B$2:$I$30,
    MATCH(D66, ML_FRETE!$J$2:$J$30, 1),
    MATCH(G66, {0,19,49,79,100,120,150,200}, 1)
  ),
0
)</f>
        <v>5.65</v>
      </c>
      <c r="G66" s="3">
        <f t="shared" ca="1" si="0"/>
        <v>9.4481605351170579</v>
      </c>
      <c r="H66" s="9">
        <f t="shared" ca="1" si="4"/>
        <v>0.15000000000000002</v>
      </c>
      <c r="I66" s="11">
        <f ca="1">IFERROR(
  INDEX(
    ML_FRETE!$B$2:$I$30,
    MATCH(D66, ML_FRETE!$J$2:$J$30, 1),
    MATCH(J66, {0,19,49,79,100,120,150,200}, 1)
  ),
5.65
)</f>
        <v>5.65</v>
      </c>
      <c r="J66" s="3">
        <f t="shared" ca="1" si="1"/>
        <v>8.7191358024691361</v>
      </c>
      <c r="K66" s="9">
        <f t="shared" ca="1" si="2"/>
        <v>0.14999999999999997</v>
      </c>
      <c r="L66" s="11">
        <f t="shared" ca="1" si="3"/>
        <v>5.408450704225352</v>
      </c>
      <c r="M66" s="3">
        <f t="shared" ca="1" si="5"/>
        <v>7.0422535211267601</v>
      </c>
      <c r="N66" s="9">
        <f t="shared" ca="1" si="6"/>
        <v>0.14999999999999994</v>
      </c>
      <c r="O66" s="11">
        <v>6</v>
      </c>
      <c r="P66" s="3">
        <f>(C66+O66)/(1-$F$2-E66-$B$4)</f>
        <v>9.7087378640776691</v>
      </c>
      <c r="Q66" s="9">
        <f>(P66-C66-O66-$B$4*P66-E66*P66)/P66</f>
        <v>0.14999999999999994</v>
      </c>
    </row>
    <row r="67" spans="1:17" x14ac:dyDescent="0.3">
      <c r="A67" s="7"/>
      <c r="B67" s="6"/>
      <c r="C67" s="8"/>
      <c r="D67" s="5"/>
      <c r="E67" s="28">
        <v>8.2000000000000003E-2</v>
      </c>
      <c r="F67" s="11">
        <f ca="1">IFERROR(
  INDEX(
    ML_FRETE!$B$2:$I$30,
    MATCH(D67, ML_FRETE!$J$2:$J$30, 1),
    MATCH(G67, {0,19,49,79,100,120,150,200}, 1)
  ),
0
)</f>
        <v>5.65</v>
      </c>
      <c r="G67" s="3">
        <f t="shared" ca="1" si="0"/>
        <v>9.4481605351170579</v>
      </c>
      <c r="H67" s="9">
        <f t="shared" ca="1" si="4"/>
        <v>0.15000000000000002</v>
      </c>
      <c r="I67" s="11">
        <f ca="1">IFERROR(
  INDEX(
    ML_FRETE!$B$2:$I$30,
    MATCH(D67, ML_FRETE!$J$2:$J$30, 1),
    MATCH(J67, {0,19,49,79,100,120,150,200}, 1)
  ),
5.65
)</f>
        <v>5.65</v>
      </c>
      <c r="J67" s="3">
        <f t="shared" ca="1" si="1"/>
        <v>8.7191358024691361</v>
      </c>
      <c r="K67" s="9">
        <f t="shared" ca="1" si="2"/>
        <v>0.14999999999999997</v>
      </c>
      <c r="L67" s="11">
        <f t="shared" ca="1" si="3"/>
        <v>5.408450704225352</v>
      </c>
      <c r="M67" s="3">
        <f t="shared" ca="1" si="5"/>
        <v>7.0422535211267601</v>
      </c>
      <c r="N67" s="9">
        <f t="shared" ca="1" si="6"/>
        <v>0.14999999999999994</v>
      </c>
      <c r="O67" s="11">
        <v>6</v>
      </c>
      <c r="P67" s="3">
        <f>(C67+O67)/(1-$F$2-E67-$B$4)</f>
        <v>9.7087378640776691</v>
      </c>
      <c r="Q67" s="9">
        <f>(P67-C67-O67-$B$4*P67-E67*P67)/P67</f>
        <v>0.14999999999999994</v>
      </c>
    </row>
    <row r="68" spans="1:17" x14ac:dyDescent="0.3">
      <c r="A68" s="7"/>
      <c r="B68" s="6"/>
      <c r="C68" s="8"/>
      <c r="D68" s="5"/>
      <c r="E68" s="28">
        <v>8.2000000000000003E-2</v>
      </c>
      <c r="F68" s="11">
        <f ca="1">IFERROR(
  INDEX(
    ML_FRETE!$B$2:$I$30,
    MATCH(D68, ML_FRETE!$J$2:$J$30, 1),
    MATCH(G68, {0,19,49,79,100,120,150,200}, 1)
  ),
0
)</f>
        <v>5.65</v>
      </c>
      <c r="G68" s="3">
        <f t="shared" ca="1" si="0"/>
        <v>9.4481605351170579</v>
      </c>
      <c r="H68" s="9">
        <f t="shared" ca="1" si="4"/>
        <v>0.15000000000000002</v>
      </c>
      <c r="I68" s="11">
        <f ca="1">IFERROR(
  INDEX(
    ML_FRETE!$B$2:$I$30,
    MATCH(D68, ML_FRETE!$J$2:$J$30, 1),
    MATCH(J68, {0,19,49,79,100,120,150,200}, 1)
  ),
5.65
)</f>
        <v>5.65</v>
      </c>
      <c r="J68" s="3">
        <f t="shared" ca="1" si="1"/>
        <v>8.7191358024691361</v>
      </c>
      <c r="K68" s="9">
        <f t="shared" ca="1" si="2"/>
        <v>0.14999999999999997</v>
      </c>
      <c r="L68" s="11">
        <f t="shared" ca="1" si="3"/>
        <v>5.408450704225352</v>
      </c>
      <c r="M68" s="3">
        <f t="shared" ca="1" si="5"/>
        <v>7.0422535211267601</v>
      </c>
      <c r="N68" s="9">
        <f t="shared" ca="1" si="6"/>
        <v>0.14999999999999994</v>
      </c>
      <c r="O68" s="11">
        <v>6</v>
      </c>
      <c r="P68" s="3">
        <f>(C68+O68)/(1-$F$2-E68-$B$4)</f>
        <v>9.7087378640776691</v>
      </c>
      <c r="Q68" s="9">
        <f>(P68-C68-O68-$B$4*P68-E68*P68)/P68</f>
        <v>0.14999999999999994</v>
      </c>
    </row>
    <row r="69" spans="1:17" x14ac:dyDescent="0.3">
      <c r="A69" s="7"/>
      <c r="B69" s="6"/>
      <c r="C69" s="8"/>
      <c r="D69" s="5"/>
      <c r="E69" s="28">
        <v>8.2000000000000003E-2</v>
      </c>
      <c r="F69" s="11">
        <f ca="1">IFERROR(
  INDEX(
    ML_FRETE!$B$2:$I$30,
    MATCH(D69, ML_FRETE!$J$2:$J$30, 1),
    MATCH(G69, {0,19,49,79,100,120,150,200}, 1)
  ),
0
)</f>
        <v>5.65</v>
      </c>
      <c r="G69" s="3">
        <f t="shared" ca="1" si="0"/>
        <v>9.4481605351170579</v>
      </c>
      <c r="H69" s="9">
        <f t="shared" ca="1" si="4"/>
        <v>0.15000000000000002</v>
      </c>
      <c r="I69" s="11">
        <f ca="1">IFERROR(
  INDEX(
    ML_FRETE!$B$2:$I$30,
    MATCH(D69, ML_FRETE!$J$2:$J$30, 1),
    MATCH(J69, {0,19,49,79,100,120,150,200}, 1)
  ),
5.65
)</f>
        <v>5.65</v>
      </c>
      <c r="J69" s="3">
        <f t="shared" ca="1" si="1"/>
        <v>8.7191358024691361</v>
      </c>
      <c r="K69" s="9">
        <f t="shared" ca="1" si="2"/>
        <v>0.14999999999999997</v>
      </c>
      <c r="L69" s="11">
        <f t="shared" ca="1" si="3"/>
        <v>5.408450704225352</v>
      </c>
      <c r="M69" s="3">
        <f t="shared" ca="1" si="5"/>
        <v>7.0422535211267601</v>
      </c>
      <c r="N69" s="9">
        <f t="shared" ca="1" si="6"/>
        <v>0.14999999999999994</v>
      </c>
      <c r="O69" s="11">
        <v>6</v>
      </c>
      <c r="P69" s="3">
        <f>(C69+O69)/(1-$F$2-E69-$B$4)</f>
        <v>9.7087378640776691</v>
      </c>
      <c r="Q69" s="9">
        <f>(P69-C69-O69-$B$4*P69-E69*P69)/P69</f>
        <v>0.14999999999999994</v>
      </c>
    </row>
    <row r="70" spans="1:17" x14ac:dyDescent="0.3">
      <c r="A70" s="7"/>
      <c r="B70" s="6"/>
      <c r="C70" s="8"/>
      <c r="D70" s="5"/>
      <c r="E70" s="28">
        <v>8.2000000000000003E-2</v>
      </c>
      <c r="F70" s="11">
        <f ca="1">IFERROR(
  INDEX(
    ML_FRETE!$B$2:$I$30,
    MATCH(D70, ML_FRETE!$J$2:$J$30, 1),
    MATCH(G70, {0,19,49,79,100,120,150,200}, 1)
  ),
0
)</f>
        <v>5.65</v>
      </c>
      <c r="G70" s="3">
        <f t="shared" ca="1" si="0"/>
        <v>9.4481605351170579</v>
      </c>
      <c r="H70" s="9">
        <f t="shared" ca="1" si="4"/>
        <v>0.15000000000000002</v>
      </c>
      <c r="I70" s="11">
        <f ca="1">IFERROR(
  INDEX(
    ML_FRETE!$B$2:$I$30,
    MATCH(D70, ML_FRETE!$J$2:$J$30, 1),
    MATCH(J70, {0,19,49,79,100,120,150,200}, 1)
  ),
5.65
)</f>
        <v>5.65</v>
      </c>
      <c r="J70" s="3">
        <f t="shared" ca="1" si="1"/>
        <v>8.7191358024691361</v>
      </c>
      <c r="K70" s="9">
        <f t="shared" ca="1" si="2"/>
        <v>0.14999999999999997</v>
      </c>
      <c r="L70" s="11">
        <f t="shared" ca="1" si="3"/>
        <v>5.408450704225352</v>
      </c>
      <c r="M70" s="3">
        <f t="shared" ca="1" si="5"/>
        <v>7.0422535211267601</v>
      </c>
      <c r="N70" s="9">
        <f t="shared" ca="1" si="6"/>
        <v>0.14999999999999994</v>
      </c>
      <c r="O70" s="11">
        <v>6</v>
      </c>
      <c r="P70" s="3">
        <f>(C70+O70)/(1-$F$2-E70-$B$4)</f>
        <v>9.7087378640776691</v>
      </c>
      <c r="Q70" s="9">
        <f>(P70-C70-O70-$B$4*P70-E70*P70)/P70</f>
        <v>0.14999999999999994</v>
      </c>
    </row>
    <row r="71" spans="1:17" x14ac:dyDescent="0.3">
      <c r="A71" s="7"/>
      <c r="B71" s="6"/>
      <c r="C71" s="8"/>
      <c r="D71" s="5"/>
      <c r="E71" s="28">
        <v>8.2000000000000003E-2</v>
      </c>
      <c r="F71" s="11">
        <f ca="1">IFERROR(
  INDEX(
    ML_FRETE!$B$2:$I$30,
    MATCH(D71, ML_FRETE!$J$2:$J$30, 1),
    MATCH(G71, {0,19,49,79,100,120,150,200}, 1)
  ),
0
)</f>
        <v>5.65</v>
      </c>
      <c r="G71" s="3">
        <f t="shared" ca="1" si="0"/>
        <v>9.4481605351170579</v>
      </c>
      <c r="H71" s="9">
        <f t="shared" ca="1" si="4"/>
        <v>0.15000000000000002</v>
      </c>
      <c r="I71" s="11">
        <f ca="1">IFERROR(
  INDEX(
    ML_FRETE!$B$2:$I$30,
    MATCH(D71, ML_FRETE!$J$2:$J$30, 1),
    MATCH(J71, {0,19,49,79,100,120,150,200}, 1)
  ),
5.65
)</f>
        <v>5.65</v>
      </c>
      <c r="J71" s="3">
        <f t="shared" ca="1" si="1"/>
        <v>8.7191358024691361</v>
      </c>
      <c r="K71" s="9">
        <f t="shared" ca="1" si="2"/>
        <v>0.14999999999999997</v>
      </c>
      <c r="L71" s="11">
        <f t="shared" ca="1" si="3"/>
        <v>5.408450704225352</v>
      </c>
      <c r="M71" s="3">
        <f t="shared" ca="1" si="5"/>
        <v>7.0422535211267601</v>
      </c>
      <c r="N71" s="9">
        <f t="shared" ca="1" si="6"/>
        <v>0.14999999999999994</v>
      </c>
      <c r="O71" s="11">
        <v>6</v>
      </c>
      <c r="P71" s="3">
        <f>(C71+O71)/(1-$F$2-E71-$B$4)</f>
        <v>9.7087378640776691</v>
      </c>
      <c r="Q71" s="9">
        <f>(P71-C71-O71-$B$4*P71-E71*P71)/P71</f>
        <v>0.14999999999999994</v>
      </c>
    </row>
    <row r="72" spans="1:17" x14ac:dyDescent="0.3">
      <c r="A72" s="7"/>
      <c r="B72" s="6"/>
      <c r="C72" s="8"/>
      <c r="D72" s="5"/>
      <c r="E72" s="28">
        <v>8.2000000000000003E-2</v>
      </c>
      <c r="F72" s="11">
        <f ca="1">IFERROR(
  INDEX(
    ML_FRETE!$B$2:$I$30,
    MATCH(D72, ML_FRETE!$J$2:$J$30, 1),
    MATCH(G72, {0,19,49,79,100,120,150,200}, 1)
  ),
0
)</f>
        <v>5.65</v>
      </c>
      <c r="G72" s="3">
        <f t="shared" ref="G72:G135" ca="1" si="7">(C72+F72)/(1-$F$2-E72-$B$2)</f>
        <v>9.4481605351170579</v>
      </c>
      <c r="H72" s="9">
        <f t="shared" ca="1" si="4"/>
        <v>0.15000000000000002</v>
      </c>
      <c r="I72" s="11">
        <f ca="1">IFERROR(
  INDEX(
    ML_FRETE!$B$2:$I$30,
    MATCH(D72, ML_FRETE!$J$2:$J$30, 1),
    MATCH(J72, {0,19,49,79,100,120,150,200}, 1)
  ),
5.65
)</f>
        <v>5.65</v>
      </c>
      <c r="J72" s="3">
        <f t="shared" ref="J72:J135" ca="1" si="8">(C72+I72)/(1-$F$2-E72-$B$3)</f>
        <v>8.7191358024691361</v>
      </c>
      <c r="K72" s="9">
        <f t="shared" ref="K72:K135" ca="1" si="9">(J72-I72-E72*J72-C72-$B$3*J72)/J72</f>
        <v>0.14999999999999997</v>
      </c>
      <c r="L72" s="11">
        <f t="shared" ca="1" si="3"/>
        <v>5.408450704225352</v>
      </c>
      <c r="M72" s="3">
        <f t="shared" ca="1" si="5"/>
        <v>7.0422535211267601</v>
      </c>
      <c r="N72" s="9">
        <f t="shared" ca="1" si="6"/>
        <v>0.14999999999999994</v>
      </c>
      <c r="O72" s="11">
        <v>6</v>
      </c>
      <c r="P72" s="3">
        <f>(C72+O72)/(1-$F$2-E72-$B$4)</f>
        <v>9.7087378640776691</v>
      </c>
      <c r="Q72" s="9">
        <f>(P72-C72-O72-$B$4*P72-E72*P72)/P72</f>
        <v>0.14999999999999994</v>
      </c>
    </row>
    <row r="73" spans="1:17" x14ac:dyDescent="0.3">
      <c r="A73" s="7"/>
      <c r="B73" s="6"/>
      <c r="C73" s="8"/>
      <c r="D73" s="5"/>
      <c r="E73" s="28">
        <v>8.2000000000000003E-2</v>
      </c>
      <c r="F73" s="11">
        <f ca="1">IFERROR(
  INDEX(
    ML_FRETE!$B$2:$I$30,
    MATCH(D73, ML_FRETE!$J$2:$J$30, 1),
    MATCH(G73, {0,19,49,79,100,120,150,200}, 1)
  ),
0
)</f>
        <v>5.65</v>
      </c>
      <c r="G73" s="3">
        <f t="shared" ca="1" si="7"/>
        <v>9.4481605351170579</v>
      </c>
      <c r="H73" s="9">
        <f t="shared" ref="H73:H136" ca="1" si="10">(G73-F73-E73*G73-C73-$B$2*G73)/G73</f>
        <v>0.15000000000000002</v>
      </c>
      <c r="I73" s="11">
        <f ca="1">IFERROR(
  INDEX(
    ML_FRETE!$B$2:$I$30,
    MATCH(D73, ML_FRETE!$J$2:$J$30, 1),
    MATCH(J73, {0,19,49,79,100,120,150,200}, 1)
  ),
5.65
)</f>
        <v>5.65</v>
      </c>
      <c r="J73" s="3">
        <f t="shared" ca="1" si="8"/>
        <v>8.7191358024691361</v>
      </c>
      <c r="K73" s="9">
        <f t="shared" ca="1" si="9"/>
        <v>0.14999999999999997</v>
      </c>
      <c r="L73" s="11">
        <f t="shared" ref="L73:L136" ca="1" si="11">IF(M73&lt;=79.99,4+M73*0.2,
 IF(M73&lt;=99.99,16+M73*0.14,
  IF(M73&lt;=199.99,20+M73*0.14,
   26+M73*0.14
  )
 )
)</f>
        <v>5.408450704225352</v>
      </c>
      <c r="M73" s="3">
        <f t="shared" ref="M73:M136" ca="1" si="12">(C73+L73)/(1-$F$2-E73)</f>
        <v>7.0422535211267601</v>
      </c>
      <c r="N73" s="9">
        <f t="shared" ref="N73:N136" ca="1" si="13">(M73-L73-C73-M73*E73)/M73</f>
        <v>0.14999999999999994</v>
      </c>
      <c r="O73" s="11">
        <v>6</v>
      </c>
      <c r="P73" s="3">
        <f>(C73+O73)/(1-$F$2-E73-$B$4)</f>
        <v>9.7087378640776691</v>
      </c>
      <c r="Q73" s="9">
        <f>(P73-C73-O73-$B$4*P73-E73*P73)/P73</f>
        <v>0.14999999999999994</v>
      </c>
    </row>
    <row r="74" spans="1:17" x14ac:dyDescent="0.3">
      <c r="A74" s="7"/>
      <c r="B74" s="6"/>
      <c r="C74" s="8"/>
      <c r="D74" s="5"/>
      <c r="E74" s="28">
        <v>8.2000000000000003E-2</v>
      </c>
      <c r="F74" s="11">
        <f ca="1">IFERROR(
  INDEX(
    ML_FRETE!$B$2:$I$30,
    MATCH(D74, ML_FRETE!$J$2:$J$30, 1),
    MATCH(G74, {0,19,49,79,100,120,150,200}, 1)
  ),
0
)</f>
        <v>5.65</v>
      </c>
      <c r="G74" s="3">
        <f t="shared" ca="1" si="7"/>
        <v>9.4481605351170579</v>
      </c>
      <c r="H74" s="9">
        <f t="shared" ca="1" si="10"/>
        <v>0.15000000000000002</v>
      </c>
      <c r="I74" s="11">
        <f ca="1">IFERROR(
  INDEX(
    ML_FRETE!$B$2:$I$30,
    MATCH(D74, ML_FRETE!$J$2:$J$30, 1),
    MATCH(J74, {0,19,49,79,100,120,150,200}, 1)
  ),
5.65
)</f>
        <v>5.65</v>
      </c>
      <c r="J74" s="3">
        <f t="shared" ca="1" si="8"/>
        <v>8.7191358024691361</v>
      </c>
      <c r="K74" s="9">
        <f t="shared" ca="1" si="9"/>
        <v>0.14999999999999997</v>
      </c>
      <c r="L74" s="11">
        <f t="shared" ca="1" si="11"/>
        <v>5.408450704225352</v>
      </c>
      <c r="M74" s="3">
        <f t="shared" ca="1" si="12"/>
        <v>7.0422535211267601</v>
      </c>
      <c r="N74" s="9">
        <f t="shared" ca="1" si="13"/>
        <v>0.14999999999999994</v>
      </c>
      <c r="O74" s="11">
        <v>6</v>
      </c>
      <c r="P74" s="3">
        <f>(C74+O74)/(1-$F$2-E74-$B$4)</f>
        <v>9.7087378640776691</v>
      </c>
      <c r="Q74" s="9">
        <f>(P74-C74-O74-$B$4*P74-E74*P74)/P74</f>
        <v>0.14999999999999994</v>
      </c>
    </row>
    <row r="75" spans="1:17" x14ac:dyDescent="0.3">
      <c r="A75" s="7"/>
      <c r="B75" s="6"/>
      <c r="C75" s="8"/>
      <c r="D75" s="5"/>
      <c r="E75" s="28">
        <v>8.2000000000000003E-2</v>
      </c>
      <c r="F75" s="11">
        <f ca="1">IFERROR(
  INDEX(
    ML_FRETE!$B$2:$I$30,
    MATCH(D75, ML_FRETE!$J$2:$J$30, 1),
    MATCH(G75, {0,19,49,79,100,120,150,200}, 1)
  ),
0
)</f>
        <v>5.65</v>
      </c>
      <c r="G75" s="3">
        <f t="shared" ca="1" si="7"/>
        <v>9.4481605351170579</v>
      </c>
      <c r="H75" s="9">
        <f t="shared" ca="1" si="10"/>
        <v>0.15000000000000002</v>
      </c>
      <c r="I75" s="11">
        <f ca="1">IFERROR(
  INDEX(
    ML_FRETE!$B$2:$I$30,
    MATCH(D75, ML_FRETE!$J$2:$J$30, 1),
    MATCH(J75, {0,19,49,79,100,120,150,200}, 1)
  ),
5.65
)</f>
        <v>5.65</v>
      </c>
      <c r="J75" s="3">
        <f t="shared" ca="1" si="8"/>
        <v>8.7191358024691361</v>
      </c>
      <c r="K75" s="9">
        <f t="shared" ca="1" si="9"/>
        <v>0.14999999999999997</v>
      </c>
      <c r="L75" s="11">
        <f t="shared" ca="1" si="11"/>
        <v>5.408450704225352</v>
      </c>
      <c r="M75" s="3">
        <f t="shared" ca="1" si="12"/>
        <v>7.0422535211267601</v>
      </c>
      <c r="N75" s="9">
        <f t="shared" ca="1" si="13"/>
        <v>0.14999999999999994</v>
      </c>
      <c r="O75" s="11">
        <v>6</v>
      </c>
      <c r="P75" s="3">
        <f>(C75+O75)/(1-$F$2-E75-$B$4)</f>
        <v>9.7087378640776691</v>
      </c>
      <c r="Q75" s="9">
        <f>(P75-C75-O75-$B$4*P75-E75*P75)/P75</f>
        <v>0.14999999999999994</v>
      </c>
    </row>
    <row r="76" spans="1:17" x14ac:dyDescent="0.3">
      <c r="A76" s="7"/>
      <c r="B76" s="6"/>
      <c r="C76" s="8"/>
      <c r="D76" s="5"/>
      <c r="E76" s="28">
        <v>8.2000000000000003E-2</v>
      </c>
      <c r="F76" s="11">
        <f ca="1">IFERROR(
  INDEX(
    ML_FRETE!$B$2:$I$30,
    MATCH(D76, ML_FRETE!$J$2:$J$30, 1),
    MATCH(G76, {0,19,49,79,100,120,150,200}, 1)
  ),
0
)</f>
        <v>5.65</v>
      </c>
      <c r="G76" s="3">
        <f t="shared" ca="1" si="7"/>
        <v>9.4481605351170579</v>
      </c>
      <c r="H76" s="9">
        <f t="shared" ca="1" si="10"/>
        <v>0.15000000000000002</v>
      </c>
      <c r="I76" s="11">
        <f ca="1">IFERROR(
  INDEX(
    ML_FRETE!$B$2:$I$30,
    MATCH(D76, ML_FRETE!$J$2:$J$30, 1),
    MATCH(J76, {0,19,49,79,100,120,150,200}, 1)
  ),
5.65
)</f>
        <v>5.65</v>
      </c>
      <c r="J76" s="3">
        <f t="shared" ca="1" si="8"/>
        <v>8.7191358024691361</v>
      </c>
      <c r="K76" s="9">
        <f t="shared" ca="1" si="9"/>
        <v>0.14999999999999997</v>
      </c>
      <c r="L76" s="11">
        <f t="shared" ca="1" si="11"/>
        <v>5.408450704225352</v>
      </c>
      <c r="M76" s="3">
        <f t="shared" ca="1" si="12"/>
        <v>7.0422535211267601</v>
      </c>
      <c r="N76" s="9">
        <f t="shared" ca="1" si="13"/>
        <v>0.14999999999999994</v>
      </c>
      <c r="O76" s="11">
        <v>6</v>
      </c>
      <c r="P76" s="3">
        <f>(C76+O76)/(1-$F$2-E76-$B$4)</f>
        <v>9.7087378640776691</v>
      </c>
      <c r="Q76" s="9">
        <f>(P76-C76-O76-$B$4*P76-E76*P76)/P76</f>
        <v>0.14999999999999994</v>
      </c>
    </row>
    <row r="77" spans="1:17" x14ac:dyDescent="0.3">
      <c r="A77" s="7"/>
      <c r="B77" s="6"/>
      <c r="C77" s="8"/>
      <c r="D77" s="5"/>
      <c r="E77" s="28">
        <v>8.2000000000000003E-2</v>
      </c>
      <c r="F77" s="11">
        <f ca="1">IFERROR(
  INDEX(
    ML_FRETE!$B$2:$I$30,
    MATCH(D77, ML_FRETE!$J$2:$J$30, 1),
    MATCH(G77, {0,19,49,79,100,120,150,200}, 1)
  ),
0
)</f>
        <v>5.65</v>
      </c>
      <c r="G77" s="3">
        <f t="shared" ca="1" si="7"/>
        <v>9.4481605351170579</v>
      </c>
      <c r="H77" s="9">
        <f t="shared" ca="1" si="10"/>
        <v>0.15000000000000002</v>
      </c>
      <c r="I77" s="11">
        <f ca="1">IFERROR(
  INDEX(
    ML_FRETE!$B$2:$I$30,
    MATCH(D77, ML_FRETE!$J$2:$J$30, 1),
    MATCH(J77, {0,19,49,79,100,120,150,200}, 1)
  ),
5.65
)</f>
        <v>5.65</v>
      </c>
      <c r="J77" s="3">
        <f t="shared" ca="1" si="8"/>
        <v>8.7191358024691361</v>
      </c>
      <c r="K77" s="9">
        <f t="shared" ca="1" si="9"/>
        <v>0.14999999999999997</v>
      </c>
      <c r="L77" s="11">
        <f t="shared" ca="1" si="11"/>
        <v>5.408450704225352</v>
      </c>
      <c r="M77" s="3">
        <f t="shared" ca="1" si="12"/>
        <v>7.0422535211267601</v>
      </c>
      <c r="N77" s="9">
        <f t="shared" ca="1" si="13"/>
        <v>0.14999999999999994</v>
      </c>
      <c r="O77" s="11">
        <v>6</v>
      </c>
      <c r="P77" s="3">
        <f>(C77+O77)/(1-$F$2-E77-$B$4)</f>
        <v>9.7087378640776691</v>
      </c>
      <c r="Q77" s="9">
        <f>(P77-C77-O77-$B$4*P77-E77*P77)/P77</f>
        <v>0.14999999999999994</v>
      </c>
    </row>
    <row r="78" spans="1:17" x14ac:dyDescent="0.3">
      <c r="A78" s="7"/>
      <c r="B78" s="6"/>
      <c r="C78" s="8"/>
      <c r="D78" s="5"/>
      <c r="E78" s="28">
        <v>8.2000000000000003E-2</v>
      </c>
      <c r="F78" s="11">
        <f ca="1">IFERROR(
  INDEX(
    ML_FRETE!$B$2:$I$30,
    MATCH(D78, ML_FRETE!$J$2:$J$30, 1),
    MATCH(G78, {0,19,49,79,100,120,150,200}, 1)
  ),
0
)</f>
        <v>5.65</v>
      </c>
      <c r="G78" s="3">
        <f t="shared" ca="1" si="7"/>
        <v>9.4481605351170579</v>
      </c>
      <c r="H78" s="9">
        <f t="shared" ca="1" si="10"/>
        <v>0.15000000000000002</v>
      </c>
      <c r="I78" s="11">
        <f ca="1">IFERROR(
  INDEX(
    ML_FRETE!$B$2:$I$30,
    MATCH(D78, ML_FRETE!$J$2:$J$30, 1),
    MATCH(J78, {0,19,49,79,100,120,150,200}, 1)
  ),
5.65
)</f>
        <v>5.65</v>
      </c>
      <c r="J78" s="3">
        <f t="shared" ca="1" si="8"/>
        <v>8.7191358024691361</v>
      </c>
      <c r="K78" s="9">
        <f t="shared" ca="1" si="9"/>
        <v>0.14999999999999997</v>
      </c>
      <c r="L78" s="11">
        <f t="shared" ca="1" si="11"/>
        <v>5.408450704225352</v>
      </c>
      <c r="M78" s="3">
        <f t="shared" ca="1" si="12"/>
        <v>7.0422535211267601</v>
      </c>
      <c r="N78" s="9">
        <f t="shared" ca="1" si="13"/>
        <v>0.14999999999999994</v>
      </c>
      <c r="O78" s="11">
        <v>6</v>
      </c>
      <c r="P78" s="3">
        <f>(C78+O78)/(1-$F$2-E78-$B$4)</f>
        <v>9.7087378640776691</v>
      </c>
      <c r="Q78" s="9">
        <f>(P78-C78-O78-$B$4*P78-E78*P78)/P78</f>
        <v>0.14999999999999994</v>
      </c>
    </row>
    <row r="79" spans="1:17" x14ac:dyDescent="0.3">
      <c r="A79" s="7"/>
      <c r="B79" s="6"/>
      <c r="C79" s="8"/>
      <c r="D79" s="5"/>
      <c r="E79" s="28">
        <v>8.2000000000000003E-2</v>
      </c>
      <c r="F79" s="11">
        <f ca="1">IFERROR(
  INDEX(
    ML_FRETE!$B$2:$I$30,
    MATCH(D79, ML_FRETE!$J$2:$J$30, 1),
    MATCH(G79, {0,19,49,79,100,120,150,200}, 1)
  ),
0
)</f>
        <v>5.65</v>
      </c>
      <c r="G79" s="3">
        <f t="shared" ca="1" si="7"/>
        <v>9.4481605351170579</v>
      </c>
      <c r="H79" s="9">
        <f t="shared" ca="1" si="10"/>
        <v>0.15000000000000002</v>
      </c>
      <c r="I79" s="11">
        <f ca="1">IFERROR(
  INDEX(
    ML_FRETE!$B$2:$I$30,
    MATCH(D79, ML_FRETE!$J$2:$J$30, 1),
    MATCH(J79, {0,19,49,79,100,120,150,200}, 1)
  ),
5.65
)</f>
        <v>5.65</v>
      </c>
      <c r="J79" s="3">
        <f t="shared" ca="1" si="8"/>
        <v>8.7191358024691361</v>
      </c>
      <c r="K79" s="9">
        <f t="shared" ca="1" si="9"/>
        <v>0.14999999999999997</v>
      </c>
      <c r="L79" s="11">
        <f t="shared" ca="1" si="11"/>
        <v>5.408450704225352</v>
      </c>
      <c r="M79" s="3">
        <f t="shared" ca="1" si="12"/>
        <v>7.0422535211267601</v>
      </c>
      <c r="N79" s="9">
        <f t="shared" ca="1" si="13"/>
        <v>0.14999999999999994</v>
      </c>
      <c r="O79" s="11">
        <v>6</v>
      </c>
      <c r="P79" s="3">
        <f>(C79+O79)/(1-$F$2-E79-$B$4)</f>
        <v>9.7087378640776691</v>
      </c>
      <c r="Q79" s="9">
        <f>(P79-C79-O79-$B$4*P79-E79*P79)/P79</f>
        <v>0.14999999999999994</v>
      </c>
    </row>
    <row r="80" spans="1:17" x14ac:dyDescent="0.3">
      <c r="A80" s="7"/>
      <c r="B80" s="6"/>
      <c r="C80" s="8"/>
      <c r="D80" s="5"/>
      <c r="E80" s="28">
        <v>8.2000000000000003E-2</v>
      </c>
      <c r="F80" s="11">
        <f ca="1">IFERROR(
  INDEX(
    ML_FRETE!$B$2:$I$30,
    MATCH(D80, ML_FRETE!$J$2:$J$30, 1),
    MATCH(G80, {0,19,49,79,100,120,150,200}, 1)
  ),
0
)</f>
        <v>5.65</v>
      </c>
      <c r="G80" s="3">
        <f t="shared" ca="1" si="7"/>
        <v>9.4481605351170579</v>
      </c>
      <c r="H80" s="9">
        <f t="shared" ca="1" si="10"/>
        <v>0.15000000000000002</v>
      </c>
      <c r="I80" s="11">
        <f ca="1">IFERROR(
  INDEX(
    ML_FRETE!$B$2:$I$30,
    MATCH(D80, ML_FRETE!$J$2:$J$30, 1),
    MATCH(J80, {0,19,49,79,100,120,150,200}, 1)
  ),
5.65
)</f>
        <v>5.65</v>
      </c>
      <c r="J80" s="3">
        <f t="shared" ca="1" si="8"/>
        <v>8.7191358024691361</v>
      </c>
      <c r="K80" s="9">
        <f t="shared" ca="1" si="9"/>
        <v>0.14999999999999997</v>
      </c>
      <c r="L80" s="11">
        <f t="shared" ca="1" si="11"/>
        <v>5.408450704225352</v>
      </c>
      <c r="M80" s="3">
        <f t="shared" ca="1" si="12"/>
        <v>7.0422535211267601</v>
      </c>
      <c r="N80" s="9">
        <f t="shared" ca="1" si="13"/>
        <v>0.14999999999999994</v>
      </c>
      <c r="O80" s="11">
        <v>6</v>
      </c>
      <c r="P80" s="3">
        <f>(C80+O80)/(1-$F$2-E80-$B$4)</f>
        <v>9.7087378640776691</v>
      </c>
      <c r="Q80" s="9">
        <f>(P80-C80-O80-$B$4*P80-E80*P80)/P80</f>
        <v>0.14999999999999994</v>
      </c>
    </row>
    <row r="81" spans="1:17" x14ac:dyDescent="0.3">
      <c r="A81" s="7"/>
      <c r="B81" s="6"/>
      <c r="C81" s="8"/>
      <c r="D81" s="5"/>
      <c r="E81" s="28">
        <v>8.2000000000000003E-2</v>
      </c>
      <c r="F81" s="11">
        <f ca="1">IFERROR(
  INDEX(
    ML_FRETE!$B$2:$I$30,
    MATCH(D81, ML_FRETE!$J$2:$J$30, 1),
    MATCH(G81, {0,19,49,79,100,120,150,200}, 1)
  ),
0
)</f>
        <v>5.65</v>
      </c>
      <c r="G81" s="3">
        <f t="shared" ca="1" si="7"/>
        <v>9.4481605351170579</v>
      </c>
      <c r="H81" s="9">
        <f t="shared" ca="1" si="10"/>
        <v>0.15000000000000002</v>
      </c>
      <c r="I81" s="11">
        <f ca="1">IFERROR(
  INDEX(
    ML_FRETE!$B$2:$I$30,
    MATCH(D81, ML_FRETE!$J$2:$J$30, 1),
    MATCH(J81, {0,19,49,79,100,120,150,200}, 1)
  ),
5.65
)</f>
        <v>5.65</v>
      </c>
      <c r="J81" s="3">
        <f t="shared" ca="1" si="8"/>
        <v>8.7191358024691361</v>
      </c>
      <c r="K81" s="9">
        <f t="shared" ca="1" si="9"/>
        <v>0.14999999999999997</v>
      </c>
      <c r="L81" s="11">
        <f t="shared" ca="1" si="11"/>
        <v>5.408450704225352</v>
      </c>
      <c r="M81" s="3">
        <f t="shared" ca="1" si="12"/>
        <v>7.0422535211267601</v>
      </c>
      <c r="N81" s="9">
        <f t="shared" ca="1" si="13"/>
        <v>0.14999999999999994</v>
      </c>
      <c r="O81" s="11">
        <v>6</v>
      </c>
      <c r="P81" s="3">
        <f>(C81+O81)/(1-$F$2-E81-$B$4)</f>
        <v>9.7087378640776691</v>
      </c>
      <c r="Q81" s="9">
        <f>(P81-C81-O81-$B$4*P81-E81*P81)/P81</f>
        <v>0.14999999999999994</v>
      </c>
    </row>
    <row r="82" spans="1:17" x14ac:dyDescent="0.3">
      <c r="A82" s="7"/>
      <c r="B82" s="6"/>
      <c r="C82" s="8"/>
      <c r="D82" s="5"/>
      <c r="E82" s="28">
        <v>8.2000000000000003E-2</v>
      </c>
      <c r="F82" s="11">
        <f ca="1">IFERROR(
  INDEX(
    ML_FRETE!$B$2:$I$30,
    MATCH(D82, ML_FRETE!$J$2:$J$30, 1),
    MATCH(G82, {0,19,49,79,100,120,150,200}, 1)
  ),
0
)</f>
        <v>5.65</v>
      </c>
      <c r="G82" s="3">
        <f t="shared" ca="1" si="7"/>
        <v>9.4481605351170579</v>
      </c>
      <c r="H82" s="9">
        <f t="shared" ca="1" si="10"/>
        <v>0.15000000000000002</v>
      </c>
      <c r="I82" s="11">
        <f ca="1">IFERROR(
  INDEX(
    ML_FRETE!$B$2:$I$30,
    MATCH(D82, ML_FRETE!$J$2:$J$30, 1),
    MATCH(J82, {0,19,49,79,100,120,150,200}, 1)
  ),
5.65
)</f>
        <v>5.65</v>
      </c>
      <c r="J82" s="3">
        <f t="shared" ca="1" si="8"/>
        <v>8.7191358024691361</v>
      </c>
      <c r="K82" s="9">
        <f t="shared" ca="1" si="9"/>
        <v>0.14999999999999997</v>
      </c>
      <c r="L82" s="11">
        <f t="shared" ca="1" si="11"/>
        <v>5.408450704225352</v>
      </c>
      <c r="M82" s="3">
        <f t="shared" ca="1" si="12"/>
        <v>7.0422535211267601</v>
      </c>
      <c r="N82" s="9">
        <f t="shared" ca="1" si="13"/>
        <v>0.14999999999999994</v>
      </c>
      <c r="O82" s="11">
        <v>6</v>
      </c>
      <c r="P82" s="3">
        <f>(C82+O82)/(1-$F$2-E82-$B$4)</f>
        <v>9.7087378640776691</v>
      </c>
      <c r="Q82" s="9">
        <f>(P82-C82-O82-$B$4*P82-E82*P82)/P82</f>
        <v>0.14999999999999994</v>
      </c>
    </row>
    <row r="83" spans="1:17" x14ac:dyDescent="0.3">
      <c r="A83" s="7"/>
      <c r="B83" s="6"/>
      <c r="C83" s="8"/>
      <c r="D83" s="5"/>
      <c r="E83" s="28">
        <v>8.2000000000000003E-2</v>
      </c>
      <c r="F83" s="11">
        <f ca="1">IFERROR(
  INDEX(
    ML_FRETE!$B$2:$I$30,
    MATCH(D83, ML_FRETE!$J$2:$J$30, 1),
    MATCH(G83, {0,19,49,79,100,120,150,200}, 1)
  ),
0
)</f>
        <v>5.65</v>
      </c>
      <c r="G83" s="3">
        <f t="shared" ca="1" si="7"/>
        <v>9.4481605351170579</v>
      </c>
      <c r="H83" s="9">
        <f t="shared" ca="1" si="10"/>
        <v>0.15000000000000002</v>
      </c>
      <c r="I83" s="11">
        <f ca="1">IFERROR(
  INDEX(
    ML_FRETE!$B$2:$I$30,
    MATCH(D83, ML_FRETE!$J$2:$J$30, 1),
    MATCH(J83, {0,19,49,79,100,120,150,200}, 1)
  ),
5.65
)</f>
        <v>5.65</v>
      </c>
      <c r="J83" s="3">
        <f t="shared" ca="1" si="8"/>
        <v>8.7191358024691361</v>
      </c>
      <c r="K83" s="9">
        <f t="shared" ca="1" si="9"/>
        <v>0.14999999999999997</v>
      </c>
      <c r="L83" s="11">
        <f t="shared" ca="1" si="11"/>
        <v>5.408450704225352</v>
      </c>
      <c r="M83" s="3">
        <f t="shared" ca="1" si="12"/>
        <v>7.0422535211267601</v>
      </c>
      <c r="N83" s="9">
        <f t="shared" ca="1" si="13"/>
        <v>0.14999999999999994</v>
      </c>
      <c r="O83" s="11">
        <v>6</v>
      </c>
      <c r="P83" s="3">
        <f>(C83+O83)/(1-$F$2-E83-$B$4)</f>
        <v>9.7087378640776691</v>
      </c>
      <c r="Q83" s="9">
        <f>(P83-C83-O83-$B$4*P83-E83*P83)/P83</f>
        <v>0.14999999999999994</v>
      </c>
    </row>
    <row r="84" spans="1:17" x14ac:dyDescent="0.3">
      <c r="A84" s="7"/>
      <c r="B84" s="6"/>
      <c r="C84" s="8"/>
      <c r="D84" s="5"/>
      <c r="E84" s="28">
        <v>8.2000000000000003E-2</v>
      </c>
      <c r="F84" s="11">
        <f ca="1">IFERROR(
  INDEX(
    ML_FRETE!$B$2:$I$30,
    MATCH(D84, ML_FRETE!$J$2:$J$30, 1),
    MATCH(G84, {0,19,49,79,100,120,150,200}, 1)
  ),
0
)</f>
        <v>5.65</v>
      </c>
      <c r="G84" s="3">
        <f t="shared" ca="1" si="7"/>
        <v>9.4481605351170579</v>
      </c>
      <c r="H84" s="9">
        <f t="shared" ca="1" si="10"/>
        <v>0.15000000000000002</v>
      </c>
      <c r="I84" s="11">
        <f ca="1">IFERROR(
  INDEX(
    ML_FRETE!$B$2:$I$30,
    MATCH(D84, ML_FRETE!$J$2:$J$30, 1),
    MATCH(J84, {0,19,49,79,100,120,150,200}, 1)
  ),
5.65
)</f>
        <v>5.65</v>
      </c>
      <c r="J84" s="3">
        <f t="shared" ca="1" si="8"/>
        <v>8.7191358024691361</v>
      </c>
      <c r="K84" s="9">
        <f t="shared" ca="1" si="9"/>
        <v>0.14999999999999997</v>
      </c>
      <c r="L84" s="11">
        <f t="shared" ca="1" si="11"/>
        <v>5.408450704225352</v>
      </c>
      <c r="M84" s="3">
        <f t="shared" ca="1" si="12"/>
        <v>7.0422535211267601</v>
      </c>
      <c r="N84" s="9">
        <f t="shared" ca="1" si="13"/>
        <v>0.14999999999999994</v>
      </c>
      <c r="O84" s="11">
        <v>6</v>
      </c>
      <c r="P84" s="3">
        <f>(C84+O84)/(1-$F$2-E84-$B$4)</f>
        <v>9.7087378640776691</v>
      </c>
      <c r="Q84" s="9">
        <f>(P84-C84-O84-$B$4*P84-E84*P84)/P84</f>
        <v>0.14999999999999994</v>
      </c>
    </row>
    <row r="85" spans="1:17" x14ac:dyDescent="0.3">
      <c r="A85" s="7"/>
      <c r="B85" s="6"/>
      <c r="C85" s="8"/>
      <c r="D85" s="5"/>
      <c r="E85" s="28">
        <v>8.2000000000000003E-2</v>
      </c>
      <c r="F85" s="11">
        <f ca="1">IFERROR(
  INDEX(
    ML_FRETE!$B$2:$I$30,
    MATCH(D85, ML_FRETE!$J$2:$J$30, 1),
    MATCH(G85, {0,19,49,79,100,120,150,200}, 1)
  ),
0
)</f>
        <v>5.65</v>
      </c>
      <c r="G85" s="3">
        <f t="shared" ca="1" si="7"/>
        <v>9.4481605351170579</v>
      </c>
      <c r="H85" s="9">
        <f t="shared" ca="1" si="10"/>
        <v>0.15000000000000002</v>
      </c>
      <c r="I85" s="11">
        <f ca="1">IFERROR(
  INDEX(
    ML_FRETE!$B$2:$I$30,
    MATCH(D85, ML_FRETE!$J$2:$J$30, 1),
    MATCH(J85, {0,19,49,79,100,120,150,200}, 1)
  ),
5.65
)</f>
        <v>5.65</v>
      </c>
      <c r="J85" s="3">
        <f t="shared" ca="1" si="8"/>
        <v>8.7191358024691361</v>
      </c>
      <c r="K85" s="9">
        <f t="shared" ca="1" si="9"/>
        <v>0.14999999999999997</v>
      </c>
      <c r="L85" s="11">
        <f t="shared" ca="1" si="11"/>
        <v>5.408450704225352</v>
      </c>
      <c r="M85" s="3">
        <f t="shared" ca="1" si="12"/>
        <v>7.0422535211267601</v>
      </c>
      <c r="N85" s="9">
        <f t="shared" ca="1" si="13"/>
        <v>0.14999999999999994</v>
      </c>
      <c r="O85" s="11">
        <v>6</v>
      </c>
      <c r="P85" s="3">
        <f>(C85+O85)/(1-$F$2-E85-$B$4)</f>
        <v>9.7087378640776691</v>
      </c>
      <c r="Q85" s="9">
        <f>(P85-C85-O85-$B$4*P85-E85*P85)/P85</f>
        <v>0.14999999999999994</v>
      </c>
    </row>
    <row r="86" spans="1:17" x14ac:dyDescent="0.3">
      <c r="A86" s="7"/>
      <c r="B86" s="6"/>
      <c r="C86" s="8"/>
      <c r="D86" s="5"/>
      <c r="E86" s="28">
        <v>8.2000000000000003E-2</v>
      </c>
      <c r="F86" s="11">
        <f ca="1">IFERROR(
  INDEX(
    ML_FRETE!$B$2:$I$30,
    MATCH(D86, ML_FRETE!$J$2:$J$30, 1),
    MATCH(G86, {0,19,49,79,100,120,150,200}, 1)
  ),
0
)</f>
        <v>5.65</v>
      </c>
      <c r="G86" s="3">
        <f t="shared" ca="1" si="7"/>
        <v>9.4481605351170579</v>
      </c>
      <c r="H86" s="9">
        <f t="shared" ca="1" si="10"/>
        <v>0.15000000000000002</v>
      </c>
      <c r="I86" s="11">
        <f ca="1">IFERROR(
  INDEX(
    ML_FRETE!$B$2:$I$30,
    MATCH(D86, ML_FRETE!$J$2:$J$30, 1),
    MATCH(J86, {0,19,49,79,100,120,150,200}, 1)
  ),
5.65
)</f>
        <v>5.65</v>
      </c>
      <c r="J86" s="3">
        <f t="shared" ca="1" si="8"/>
        <v>8.7191358024691361</v>
      </c>
      <c r="K86" s="9">
        <f t="shared" ca="1" si="9"/>
        <v>0.14999999999999997</v>
      </c>
      <c r="L86" s="11">
        <f t="shared" ca="1" si="11"/>
        <v>5.408450704225352</v>
      </c>
      <c r="M86" s="3">
        <f t="shared" ca="1" si="12"/>
        <v>7.0422535211267601</v>
      </c>
      <c r="N86" s="9">
        <f t="shared" ca="1" si="13"/>
        <v>0.14999999999999994</v>
      </c>
      <c r="O86" s="11">
        <v>6</v>
      </c>
      <c r="P86" s="3">
        <f>(C86+O86)/(1-$F$2-E86-$B$4)</f>
        <v>9.7087378640776691</v>
      </c>
      <c r="Q86" s="9">
        <f>(P86-C86-O86-$B$4*P86-E86*P86)/P86</f>
        <v>0.14999999999999994</v>
      </c>
    </row>
    <row r="87" spans="1:17" x14ac:dyDescent="0.3">
      <c r="A87" s="7"/>
      <c r="B87" s="6"/>
      <c r="C87" s="8"/>
      <c r="D87" s="5"/>
      <c r="E87" s="28">
        <v>8.2000000000000003E-2</v>
      </c>
      <c r="F87" s="11">
        <f ca="1">IFERROR(
  INDEX(
    ML_FRETE!$B$2:$I$30,
    MATCH(D87, ML_FRETE!$J$2:$J$30, 1),
    MATCH(G87, {0,19,49,79,100,120,150,200}, 1)
  ),
0
)</f>
        <v>5.65</v>
      </c>
      <c r="G87" s="3">
        <f t="shared" ca="1" si="7"/>
        <v>9.4481605351170579</v>
      </c>
      <c r="H87" s="9">
        <f t="shared" ca="1" si="10"/>
        <v>0.15000000000000002</v>
      </c>
      <c r="I87" s="11">
        <f ca="1">IFERROR(
  INDEX(
    ML_FRETE!$B$2:$I$30,
    MATCH(D87, ML_FRETE!$J$2:$J$30, 1),
    MATCH(J87, {0,19,49,79,100,120,150,200}, 1)
  ),
5.65
)</f>
        <v>5.65</v>
      </c>
      <c r="J87" s="3">
        <f t="shared" ca="1" si="8"/>
        <v>8.7191358024691361</v>
      </c>
      <c r="K87" s="9">
        <f t="shared" ca="1" si="9"/>
        <v>0.14999999999999997</v>
      </c>
      <c r="L87" s="11">
        <f t="shared" ca="1" si="11"/>
        <v>5.408450704225352</v>
      </c>
      <c r="M87" s="3">
        <f t="shared" ca="1" si="12"/>
        <v>7.0422535211267601</v>
      </c>
      <c r="N87" s="9">
        <f t="shared" ca="1" si="13"/>
        <v>0.14999999999999994</v>
      </c>
      <c r="O87" s="11">
        <v>6</v>
      </c>
      <c r="P87" s="3">
        <f>(C87+O87)/(1-$F$2-E87-$B$4)</f>
        <v>9.7087378640776691</v>
      </c>
      <c r="Q87" s="9">
        <f>(P87-C87-O87-$B$4*P87-E87*P87)/P87</f>
        <v>0.14999999999999994</v>
      </c>
    </row>
    <row r="88" spans="1:17" x14ac:dyDescent="0.3">
      <c r="A88" s="7"/>
      <c r="B88" s="6"/>
      <c r="C88" s="8"/>
      <c r="D88" s="5"/>
      <c r="E88" s="28">
        <v>8.2000000000000003E-2</v>
      </c>
      <c r="F88" s="11">
        <f ca="1">IFERROR(
  INDEX(
    ML_FRETE!$B$2:$I$30,
    MATCH(D88, ML_FRETE!$J$2:$J$30, 1),
    MATCH(G88, {0,19,49,79,100,120,150,200}, 1)
  ),
0
)</f>
        <v>5.65</v>
      </c>
      <c r="G88" s="3">
        <f t="shared" ca="1" si="7"/>
        <v>9.4481605351170579</v>
      </c>
      <c r="H88" s="9">
        <f t="shared" ca="1" si="10"/>
        <v>0.15000000000000002</v>
      </c>
      <c r="I88" s="11">
        <f ca="1">IFERROR(
  INDEX(
    ML_FRETE!$B$2:$I$30,
    MATCH(D88, ML_FRETE!$J$2:$J$30, 1),
    MATCH(J88, {0,19,49,79,100,120,150,200}, 1)
  ),
5.65
)</f>
        <v>5.65</v>
      </c>
      <c r="J88" s="3">
        <f t="shared" ca="1" si="8"/>
        <v>8.7191358024691361</v>
      </c>
      <c r="K88" s="9">
        <f t="shared" ca="1" si="9"/>
        <v>0.14999999999999997</v>
      </c>
      <c r="L88" s="11">
        <f t="shared" ca="1" si="11"/>
        <v>5.408450704225352</v>
      </c>
      <c r="M88" s="3">
        <f t="shared" ca="1" si="12"/>
        <v>7.0422535211267601</v>
      </c>
      <c r="N88" s="9">
        <f t="shared" ca="1" si="13"/>
        <v>0.14999999999999994</v>
      </c>
      <c r="O88" s="11">
        <v>6</v>
      </c>
      <c r="P88" s="3">
        <f>(C88+O88)/(1-$F$2-E88-$B$4)</f>
        <v>9.7087378640776691</v>
      </c>
      <c r="Q88" s="9">
        <f>(P88-C88-O88-$B$4*P88-E88*P88)/P88</f>
        <v>0.14999999999999994</v>
      </c>
    </row>
    <row r="89" spans="1:17" x14ac:dyDescent="0.3">
      <c r="A89" s="7"/>
      <c r="B89" s="6"/>
      <c r="C89" s="8"/>
      <c r="D89" s="5"/>
      <c r="E89" s="28">
        <v>8.2000000000000003E-2</v>
      </c>
      <c r="F89" s="11">
        <f ca="1">IFERROR(
  INDEX(
    ML_FRETE!$B$2:$I$30,
    MATCH(D89, ML_FRETE!$J$2:$J$30, 1),
    MATCH(G89, {0,19,49,79,100,120,150,200}, 1)
  ),
0
)</f>
        <v>5.65</v>
      </c>
      <c r="G89" s="3">
        <f t="shared" ca="1" si="7"/>
        <v>9.4481605351170579</v>
      </c>
      <c r="H89" s="9">
        <f t="shared" ca="1" si="10"/>
        <v>0.15000000000000002</v>
      </c>
      <c r="I89" s="11">
        <f ca="1">IFERROR(
  INDEX(
    ML_FRETE!$B$2:$I$30,
    MATCH(D89, ML_FRETE!$J$2:$J$30, 1),
    MATCH(J89, {0,19,49,79,100,120,150,200}, 1)
  ),
5.65
)</f>
        <v>5.65</v>
      </c>
      <c r="J89" s="3">
        <f t="shared" ca="1" si="8"/>
        <v>8.7191358024691361</v>
      </c>
      <c r="K89" s="9">
        <f t="shared" ca="1" si="9"/>
        <v>0.14999999999999997</v>
      </c>
      <c r="L89" s="11">
        <f t="shared" ca="1" si="11"/>
        <v>5.408450704225352</v>
      </c>
      <c r="M89" s="3">
        <f t="shared" ca="1" si="12"/>
        <v>7.0422535211267601</v>
      </c>
      <c r="N89" s="9">
        <f t="shared" ca="1" si="13"/>
        <v>0.14999999999999994</v>
      </c>
      <c r="O89" s="11">
        <v>6</v>
      </c>
      <c r="P89" s="3">
        <f>(C89+O89)/(1-$F$2-E89-$B$4)</f>
        <v>9.7087378640776691</v>
      </c>
      <c r="Q89" s="9">
        <f>(P89-C89-O89-$B$4*P89-E89*P89)/P89</f>
        <v>0.14999999999999994</v>
      </c>
    </row>
    <row r="90" spans="1:17" x14ac:dyDescent="0.3">
      <c r="A90" s="7"/>
      <c r="B90" s="6"/>
      <c r="C90" s="8"/>
      <c r="D90" s="5"/>
      <c r="E90" s="28">
        <v>8.2000000000000003E-2</v>
      </c>
      <c r="F90" s="11">
        <f ca="1">IFERROR(
  INDEX(
    ML_FRETE!$B$2:$I$30,
    MATCH(D90, ML_FRETE!$J$2:$J$30, 1),
    MATCH(G90, {0,19,49,79,100,120,150,200}, 1)
  ),
0
)</f>
        <v>5.65</v>
      </c>
      <c r="G90" s="3">
        <f t="shared" ca="1" si="7"/>
        <v>9.4481605351170579</v>
      </c>
      <c r="H90" s="9">
        <f t="shared" ca="1" si="10"/>
        <v>0.15000000000000002</v>
      </c>
      <c r="I90" s="11">
        <f ca="1">IFERROR(
  INDEX(
    ML_FRETE!$B$2:$I$30,
    MATCH(D90, ML_FRETE!$J$2:$J$30, 1),
    MATCH(J90, {0,19,49,79,100,120,150,200}, 1)
  ),
5.65
)</f>
        <v>5.65</v>
      </c>
      <c r="J90" s="3">
        <f t="shared" ca="1" si="8"/>
        <v>8.7191358024691361</v>
      </c>
      <c r="K90" s="9">
        <f t="shared" ca="1" si="9"/>
        <v>0.14999999999999997</v>
      </c>
      <c r="L90" s="11">
        <f t="shared" ca="1" si="11"/>
        <v>5.408450704225352</v>
      </c>
      <c r="M90" s="3">
        <f t="shared" ca="1" si="12"/>
        <v>7.0422535211267601</v>
      </c>
      <c r="N90" s="9">
        <f t="shared" ca="1" si="13"/>
        <v>0.14999999999999994</v>
      </c>
      <c r="O90" s="11">
        <v>6</v>
      </c>
      <c r="P90" s="3">
        <f>(C90+O90)/(1-$F$2-E90-$B$4)</f>
        <v>9.7087378640776691</v>
      </c>
      <c r="Q90" s="9">
        <f>(P90-C90-O90-$B$4*P90-E90*P90)/P90</f>
        <v>0.14999999999999994</v>
      </c>
    </row>
    <row r="91" spans="1:17" x14ac:dyDescent="0.3">
      <c r="A91" s="7"/>
      <c r="B91" s="6"/>
      <c r="C91" s="8"/>
      <c r="D91" s="5"/>
      <c r="E91" s="28">
        <v>8.2000000000000003E-2</v>
      </c>
      <c r="F91" s="11">
        <f ca="1">IFERROR(
  INDEX(
    ML_FRETE!$B$2:$I$30,
    MATCH(D91, ML_FRETE!$J$2:$J$30, 1),
    MATCH(G91, {0,19,49,79,100,120,150,200}, 1)
  ),
0
)</f>
        <v>5.65</v>
      </c>
      <c r="G91" s="3">
        <f t="shared" ca="1" si="7"/>
        <v>9.4481605351170579</v>
      </c>
      <c r="H91" s="9">
        <f t="shared" ca="1" si="10"/>
        <v>0.15000000000000002</v>
      </c>
      <c r="I91" s="11">
        <f ca="1">IFERROR(
  INDEX(
    ML_FRETE!$B$2:$I$30,
    MATCH(D91, ML_FRETE!$J$2:$J$30, 1),
    MATCH(J91, {0,19,49,79,100,120,150,200}, 1)
  ),
5.65
)</f>
        <v>5.65</v>
      </c>
      <c r="J91" s="3">
        <f t="shared" ca="1" si="8"/>
        <v>8.7191358024691361</v>
      </c>
      <c r="K91" s="9">
        <f t="shared" ca="1" si="9"/>
        <v>0.14999999999999997</v>
      </c>
      <c r="L91" s="11">
        <f t="shared" ca="1" si="11"/>
        <v>5.408450704225352</v>
      </c>
      <c r="M91" s="3">
        <f t="shared" ca="1" si="12"/>
        <v>7.0422535211267601</v>
      </c>
      <c r="N91" s="9">
        <f t="shared" ca="1" si="13"/>
        <v>0.14999999999999994</v>
      </c>
      <c r="O91" s="11">
        <v>6</v>
      </c>
      <c r="P91" s="3">
        <f>(C91+O91)/(1-$F$2-E91-$B$4)</f>
        <v>9.7087378640776691</v>
      </c>
      <c r="Q91" s="9">
        <f>(P91-C91-O91-$B$4*P91-E91*P91)/P91</f>
        <v>0.14999999999999994</v>
      </c>
    </row>
    <row r="92" spans="1:17" x14ac:dyDescent="0.3">
      <c r="A92" s="7"/>
      <c r="B92" s="6"/>
      <c r="C92" s="8"/>
      <c r="D92" s="5"/>
      <c r="E92" s="28">
        <v>8.2000000000000003E-2</v>
      </c>
      <c r="F92" s="11">
        <f ca="1">IFERROR(
  INDEX(
    ML_FRETE!$B$2:$I$30,
    MATCH(D92, ML_FRETE!$J$2:$J$30, 1),
    MATCH(G92, {0,19,49,79,100,120,150,200}, 1)
  ),
0
)</f>
        <v>5.65</v>
      </c>
      <c r="G92" s="3">
        <f t="shared" ca="1" si="7"/>
        <v>9.4481605351170579</v>
      </c>
      <c r="H92" s="9">
        <f t="shared" ca="1" si="10"/>
        <v>0.15000000000000002</v>
      </c>
      <c r="I92" s="11">
        <f ca="1">IFERROR(
  INDEX(
    ML_FRETE!$B$2:$I$30,
    MATCH(D92, ML_FRETE!$J$2:$J$30, 1),
    MATCH(J92, {0,19,49,79,100,120,150,200}, 1)
  ),
5.65
)</f>
        <v>5.65</v>
      </c>
      <c r="J92" s="3">
        <f t="shared" ca="1" si="8"/>
        <v>8.7191358024691361</v>
      </c>
      <c r="K92" s="9">
        <f t="shared" ca="1" si="9"/>
        <v>0.14999999999999997</v>
      </c>
      <c r="L92" s="11">
        <f t="shared" ca="1" si="11"/>
        <v>5.408450704225352</v>
      </c>
      <c r="M92" s="3">
        <f t="shared" ca="1" si="12"/>
        <v>7.0422535211267601</v>
      </c>
      <c r="N92" s="9">
        <f t="shared" ca="1" si="13"/>
        <v>0.14999999999999994</v>
      </c>
      <c r="O92" s="11">
        <v>6</v>
      </c>
      <c r="P92" s="3">
        <f>(C92+O92)/(1-$F$2-E92-$B$4)</f>
        <v>9.7087378640776691</v>
      </c>
      <c r="Q92" s="9">
        <f>(P92-C92-O92-$B$4*P92-E92*P92)/P92</f>
        <v>0.14999999999999994</v>
      </c>
    </row>
    <row r="93" spans="1:17" x14ac:dyDescent="0.3">
      <c r="A93" s="7"/>
      <c r="B93" s="6"/>
      <c r="C93" s="8"/>
      <c r="D93" s="5"/>
      <c r="E93" s="28">
        <v>8.2000000000000003E-2</v>
      </c>
      <c r="F93" s="11">
        <f ca="1">IFERROR(
  INDEX(
    ML_FRETE!$B$2:$I$30,
    MATCH(D93, ML_FRETE!$J$2:$J$30, 1),
    MATCH(G93, {0,19,49,79,100,120,150,200}, 1)
  ),
0
)</f>
        <v>5.65</v>
      </c>
      <c r="G93" s="3">
        <f t="shared" ca="1" si="7"/>
        <v>9.4481605351170579</v>
      </c>
      <c r="H93" s="9">
        <f t="shared" ca="1" si="10"/>
        <v>0.15000000000000002</v>
      </c>
      <c r="I93" s="11">
        <f ca="1">IFERROR(
  INDEX(
    ML_FRETE!$B$2:$I$30,
    MATCH(D93, ML_FRETE!$J$2:$J$30, 1),
    MATCH(J93, {0,19,49,79,100,120,150,200}, 1)
  ),
5.65
)</f>
        <v>5.65</v>
      </c>
      <c r="J93" s="3">
        <f t="shared" ca="1" si="8"/>
        <v>8.7191358024691361</v>
      </c>
      <c r="K93" s="9">
        <f t="shared" ca="1" si="9"/>
        <v>0.14999999999999997</v>
      </c>
      <c r="L93" s="11">
        <f t="shared" ca="1" si="11"/>
        <v>5.408450704225352</v>
      </c>
      <c r="M93" s="3">
        <f t="shared" ca="1" si="12"/>
        <v>7.0422535211267601</v>
      </c>
      <c r="N93" s="9">
        <f t="shared" ca="1" si="13"/>
        <v>0.14999999999999994</v>
      </c>
      <c r="O93" s="11">
        <v>6</v>
      </c>
      <c r="P93" s="3">
        <f>(C93+O93)/(1-$F$2-E93-$B$4)</f>
        <v>9.7087378640776691</v>
      </c>
      <c r="Q93" s="9">
        <f>(P93-C93-O93-$B$4*P93-E93*P93)/P93</f>
        <v>0.14999999999999994</v>
      </c>
    </row>
    <row r="94" spans="1:17" x14ac:dyDescent="0.3">
      <c r="A94" s="7"/>
      <c r="B94" s="6"/>
      <c r="C94" s="8"/>
      <c r="D94" s="5"/>
      <c r="E94" s="28">
        <v>8.2000000000000003E-2</v>
      </c>
      <c r="F94" s="11">
        <f ca="1">IFERROR(
  INDEX(
    ML_FRETE!$B$2:$I$30,
    MATCH(D94, ML_FRETE!$J$2:$J$30, 1),
    MATCH(G94, {0,19,49,79,100,120,150,200}, 1)
  ),
0
)</f>
        <v>5.65</v>
      </c>
      <c r="G94" s="3">
        <f t="shared" ca="1" si="7"/>
        <v>9.4481605351170579</v>
      </c>
      <c r="H94" s="9">
        <f t="shared" ca="1" si="10"/>
        <v>0.15000000000000002</v>
      </c>
      <c r="I94" s="11">
        <f ca="1">IFERROR(
  INDEX(
    ML_FRETE!$B$2:$I$30,
    MATCH(D94, ML_FRETE!$J$2:$J$30, 1),
    MATCH(J94, {0,19,49,79,100,120,150,200}, 1)
  ),
5.65
)</f>
        <v>5.65</v>
      </c>
      <c r="J94" s="3">
        <f t="shared" ca="1" si="8"/>
        <v>8.7191358024691361</v>
      </c>
      <c r="K94" s="9">
        <f t="shared" ca="1" si="9"/>
        <v>0.14999999999999997</v>
      </c>
      <c r="L94" s="11">
        <f t="shared" ca="1" si="11"/>
        <v>5.408450704225352</v>
      </c>
      <c r="M94" s="3">
        <f t="shared" ca="1" si="12"/>
        <v>7.0422535211267601</v>
      </c>
      <c r="N94" s="9">
        <f t="shared" ca="1" si="13"/>
        <v>0.14999999999999994</v>
      </c>
      <c r="O94" s="11">
        <v>6</v>
      </c>
      <c r="P94" s="3">
        <f>(C94+O94)/(1-$F$2-E94-$B$4)</f>
        <v>9.7087378640776691</v>
      </c>
      <c r="Q94" s="9">
        <f>(P94-C94-O94-$B$4*P94-E94*P94)/P94</f>
        <v>0.14999999999999994</v>
      </c>
    </row>
    <row r="95" spans="1:17" x14ac:dyDescent="0.3">
      <c r="A95" s="7"/>
      <c r="B95" s="6"/>
      <c r="C95" s="8"/>
      <c r="D95" s="5"/>
      <c r="E95" s="28">
        <v>8.2000000000000003E-2</v>
      </c>
      <c r="F95" s="11">
        <f ca="1">IFERROR(
  INDEX(
    ML_FRETE!$B$2:$I$30,
    MATCH(D95, ML_FRETE!$J$2:$J$30, 1),
    MATCH(G95, {0,19,49,79,100,120,150,200}, 1)
  ),
0
)</f>
        <v>5.65</v>
      </c>
      <c r="G95" s="3">
        <f t="shared" ca="1" si="7"/>
        <v>9.4481605351170579</v>
      </c>
      <c r="H95" s="9">
        <f t="shared" ca="1" si="10"/>
        <v>0.15000000000000002</v>
      </c>
      <c r="I95" s="11">
        <f ca="1">IFERROR(
  INDEX(
    ML_FRETE!$B$2:$I$30,
    MATCH(D95, ML_FRETE!$J$2:$J$30, 1),
    MATCH(J95, {0,19,49,79,100,120,150,200}, 1)
  ),
5.65
)</f>
        <v>5.65</v>
      </c>
      <c r="J95" s="3">
        <f t="shared" ca="1" si="8"/>
        <v>8.7191358024691361</v>
      </c>
      <c r="K95" s="9">
        <f t="shared" ca="1" si="9"/>
        <v>0.14999999999999997</v>
      </c>
      <c r="L95" s="11">
        <f t="shared" ca="1" si="11"/>
        <v>5.408450704225352</v>
      </c>
      <c r="M95" s="3">
        <f t="shared" ca="1" si="12"/>
        <v>7.0422535211267601</v>
      </c>
      <c r="N95" s="9">
        <f t="shared" ca="1" si="13"/>
        <v>0.14999999999999994</v>
      </c>
      <c r="O95" s="11">
        <v>6</v>
      </c>
      <c r="P95" s="3">
        <f>(C95+O95)/(1-$F$2-E95-$B$4)</f>
        <v>9.7087378640776691</v>
      </c>
      <c r="Q95" s="9">
        <f>(P95-C95-O95-$B$4*P95-E95*P95)/P95</f>
        <v>0.14999999999999994</v>
      </c>
    </row>
    <row r="96" spans="1:17" x14ac:dyDescent="0.3">
      <c r="A96" s="7"/>
      <c r="B96" s="6"/>
      <c r="C96" s="8"/>
      <c r="D96" s="5"/>
      <c r="E96" s="28">
        <v>8.2000000000000003E-2</v>
      </c>
      <c r="F96" s="11">
        <f ca="1">IFERROR(
  INDEX(
    ML_FRETE!$B$2:$I$30,
    MATCH(D96, ML_FRETE!$J$2:$J$30, 1),
    MATCH(G96, {0,19,49,79,100,120,150,200}, 1)
  ),
0
)</f>
        <v>5.65</v>
      </c>
      <c r="G96" s="3">
        <f t="shared" ca="1" si="7"/>
        <v>9.4481605351170579</v>
      </c>
      <c r="H96" s="9">
        <f t="shared" ca="1" si="10"/>
        <v>0.15000000000000002</v>
      </c>
      <c r="I96" s="11">
        <f ca="1">IFERROR(
  INDEX(
    ML_FRETE!$B$2:$I$30,
    MATCH(D96, ML_FRETE!$J$2:$J$30, 1),
    MATCH(J96, {0,19,49,79,100,120,150,200}, 1)
  ),
5.65
)</f>
        <v>5.65</v>
      </c>
      <c r="J96" s="3">
        <f t="shared" ca="1" si="8"/>
        <v>8.7191358024691361</v>
      </c>
      <c r="K96" s="9">
        <f t="shared" ca="1" si="9"/>
        <v>0.14999999999999997</v>
      </c>
      <c r="L96" s="11">
        <f t="shared" ca="1" si="11"/>
        <v>5.408450704225352</v>
      </c>
      <c r="M96" s="3">
        <f t="shared" ca="1" si="12"/>
        <v>7.0422535211267601</v>
      </c>
      <c r="N96" s="9">
        <f t="shared" ca="1" si="13"/>
        <v>0.14999999999999994</v>
      </c>
      <c r="O96" s="11">
        <v>6</v>
      </c>
      <c r="P96" s="3">
        <f>(C96+O96)/(1-$F$2-E96-$B$4)</f>
        <v>9.7087378640776691</v>
      </c>
      <c r="Q96" s="9">
        <f>(P96-C96-O96-$B$4*P96-E96*P96)/P96</f>
        <v>0.14999999999999994</v>
      </c>
    </row>
    <row r="97" spans="1:17" x14ac:dyDescent="0.3">
      <c r="A97" s="7"/>
      <c r="B97" s="6"/>
      <c r="C97" s="8"/>
      <c r="D97" s="5"/>
      <c r="E97" s="28">
        <v>8.2000000000000003E-2</v>
      </c>
      <c r="F97" s="11">
        <f ca="1">IFERROR(
  INDEX(
    ML_FRETE!$B$2:$I$30,
    MATCH(D97, ML_FRETE!$J$2:$J$30, 1),
    MATCH(G97, {0,19,49,79,100,120,150,200}, 1)
  ),
0
)</f>
        <v>5.65</v>
      </c>
      <c r="G97" s="3">
        <f t="shared" ca="1" si="7"/>
        <v>9.4481605351170579</v>
      </c>
      <c r="H97" s="9">
        <f t="shared" ca="1" si="10"/>
        <v>0.15000000000000002</v>
      </c>
      <c r="I97" s="11">
        <f ca="1">IFERROR(
  INDEX(
    ML_FRETE!$B$2:$I$30,
    MATCH(D97, ML_FRETE!$J$2:$J$30, 1),
    MATCH(J97, {0,19,49,79,100,120,150,200}, 1)
  ),
5.65
)</f>
        <v>5.65</v>
      </c>
      <c r="J97" s="3">
        <f t="shared" ca="1" si="8"/>
        <v>8.7191358024691361</v>
      </c>
      <c r="K97" s="9">
        <f t="shared" ca="1" si="9"/>
        <v>0.14999999999999997</v>
      </c>
      <c r="L97" s="11">
        <f t="shared" ca="1" si="11"/>
        <v>5.408450704225352</v>
      </c>
      <c r="M97" s="3">
        <f t="shared" ca="1" si="12"/>
        <v>7.0422535211267601</v>
      </c>
      <c r="N97" s="9">
        <f t="shared" ca="1" si="13"/>
        <v>0.14999999999999994</v>
      </c>
      <c r="O97" s="11">
        <v>6</v>
      </c>
      <c r="P97" s="3">
        <f>(C97+O97)/(1-$F$2-E97-$B$4)</f>
        <v>9.7087378640776691</v>
      </c>
      <c r="Q97" s="9">
        <f>(P97-C97-O97-$B$4*P97-E97*P97)/P97</f>
        <v>0.14999999999999994</v>
      </c>
    </row>
    <row r="98" spans="1:17" x14ac:dyDescent="0.3">
      <c r="A98" s="7"/>
      <c r="B98" s="6"/>
      <c r="C98" s="8"/>
      <c r="D98" s="5"/>
      <c r="E98" s="28">
        <v>8.2000000000000003E-2</v>
      </c>
      <c r="F98" s="11">
        <f ca="1">IFERROR(
  INDEX(
    ML_FRETE!$B$2:$I$30,
    MATCH(D98, ML_FRETE!$J$2:$J$30, 1),
    MATCH(G98, {0,19,49,79,100,120,150,200}, 1)
  ),
0
)</f>
        <v>5.65</v>
      </c>
      <c r="G98" s="3">
        <f t="shared" ca="1" si="7"/>
        <v>9.4481605351170579</v>
      </c>
      <c r="H98" s="9">
        <f t="shared" ca="1" si="10"/>
        <v>0.15000000000000002</v>
      </c>
      <c r="I98" s="11">
        <f ca="1">IFERROR(
  INDEX(
    ML_FRETE!$B$2:$I$30,
    MATCH(D98, ML_FRETE!$J$2:$J$30, 1),
    MATCH(J98, {0,19,49,79,100,120,150,200}, 1)
  ),
5.65
)</f>
        <v>5.65</v>
      </c>
      <c r="J98" s="3">
        <f t="shared" ca="1" si="8"/>
        <v>8.7191358024691361</v>
      </c>
      <c r="K98" s="9">
        <f t="shared" ca="1" si="9"/>
        <v>0.14999999999999997</v>
      </c>
      <c r="L98" s="11">
        <f t="shared" ca="1" si="11"/>
        <v>5.408450704225352</v>
      </c>
      <c r="M98" s="3">
        <f t="shared" ca="1" si="12"/>
        <v>7.0422535211267601</v>
      </c>
      <c r="N98" s="9">
        <f t="shared" ca="1" si="13"/>
        <v>0.14999999999999994</v>
      </c>
      <c r="O98" s="11">
        <v>6</v>
      </c>
      <c r="P98" s="3">
        <f>(C98+O98)/(1-$F$2-E98-$B$4)</f>
        <v>9.7087378640776691</v>
      </c>
      <c r="Q98" s="9">
        <f>(P98-C98-O98-$B$4*P98-E98*P98)/P98</f>
        <v>0.14999999999999994</v>
      </c>
    </row>
    <row r="99" spans="1:17" x14ac:dyDescent="0.3">
      <c r="A99" s="7"/>
      <c r="B99" s="6"/>
      <c r="C99" s="8"/>
      <c r="D99" s="5"/>
      <c r="E99" s="28">
        <v>8.2000000000000003E-2</v>
      </c>
      <c r="F99" s="11">
        <f ca="1">IFERROR(
  INDEX(
    ML_FRETE!$B$2:$I$30,
    MATCH(D99, ML_FRETE!$J$2:$J$30, 1),
    MATCH(G99, {0,19,49,79,100,120,150,200}, 1)
  ),
0
)</f>
        <v>5.65</v>
      </c>
      <c r="G99" s="3">
        <f t="shared" ca="1" si="7"/>
        <v>9.4481605351170579</v>
      </c>
      <c r="H99" s="9">
        <f t="shared" ca="1" si="10"/>
        <v>0.15000000000000002</v>
      </c>
      <c r="I99" s="11">
        <f ca="1">IFERROR(
  INDEX(
    ML_FRETE!$B$2:$I$30,
    MATCH(D99, ML_FRETE!$J$2:$J$30, 1),
    MATCH(J99, {0,19,49,79,100,120,150,200}, 1)
  ),
5.65
)</f>
        <v>5.65</v>
      </c>
      <c r="J99" s="3">
        <f t="shared" ca="1" si="8"/>
        <v>8.7191358024691361</v>
      </c>
      <c r="K99" s="9">
        <f t="shared" ca="1" si="9"/>
        <v>0.14999999999999997</v>
      </c>
      <c r="L99" s="11">
        <f t="shared" ca="1" si="11"/>
        <v>5.408450704225352</v>
      </c>
      <c r="M99" s="3">
        <f t="shared" ca="1" si="12"/>
        <v>7.0422535211267601</v>
      </c>
      <c r="N99" s="9">
        <f t="shared" ca="1" si="13"/>
        <v>0.14999999999999994</v>
      </c>
      <c r="O99" s="11">
        <v>6</v>
      </c>
      <c r="P99" s="3">
        <f>(C99+O99)/(1-$F$2-E99-$B$4)</f>
        <v>9.7087378640776691</v>
      </c>
      <c r="Q99" s="9">
        <f>(P99-C99-O99-$B$4*P99-E99*P99)/P99</f>
        <v>0.14999999999999994</v>
      </c>
    </row>
    <row r="100" spans="1:17" x14ac:dyDescent="0.3">
      <c r="A100" s="7"/>
      <c r="B100" s="6"/>
      <c r="C100" s="8"/>
      <c r="D100" s="5"/>
      <c r="E100" s="28">
        <v>8.2000000000000003E-2</v>
      </c>
      <c r="F100" s="11">
        <f ca="1">IFERROR(
  INDEX(
    ML_FRETE!$B$2:$I$30,
    MATCH(D100, ML_FRETE!$J$2:$J$30, 1),
    MATCH(G100, {0,19,49,79,100,120,150,200}, 1)
  ),
0
)</f>
        <v>5.65</v>
      </c>
      <c r="G100" s="3">
        <f t="shared" ca="1" si="7"/>
        <v>9.4481605351170579</v>
      </c>
      <c r="H100" s="9">
        <f t="shared" ca="1" si="10"/>
        <v>0.15000000000000002</v>
      </c>
      <c r="I100" s="11">
        <f ca="1">IFERROR(
  INDEX(
    ML_FRETE!$B$2:$I$30,
    MATCH(D100, ML_FRETE!$J$2:$J$30, 1),
    MATCH(J100, {0,19,49,79,100,120,150,200}, 1)
  ),
5.65
)</f>
        <v>5.65</v>
      </c>
      <c r="J100" s="3">
        <f t="shared" ca="1" si="8"/>
        <v>8.7191358024691361</v>
      </c>
      <c r="K100" s="9">
        <f t="shared" ca="1" si="9"/>
        <v>0.14999999999999997</v>
      </c>
      <c r="L100" s="11">
        <f t="shared" ca="1" si="11"/>
        <v>5.408450704225352</v>
      </c>
      <c r="M100" s="3">
        <f t="shared" ca="1" si="12"/>
        <v>7.0422535211267601</v>
      </c>
      <c r="N100" s="9">
        <f t="shared" ca="1" si="13"/>
        <v>0.14999999999999994</v>
      </c>
      <c r="O100" s="11">
        <v>6</v>
      </c>
      <c r="P100" s="3">
        <f>(C100+O100)/(1-$F$2-E100-$B$4)</f>
        <v>9.7087378640776691</v>
      </c>
      <c r="Q100" s="9">
        <f>(P100-C100-O100-$B$4*P100-E100*P100)/P100</f>
        <v>0.14999999999999994</v>
      </c>
    </row>
    <row r="101" spans="1:17" x14ac:dyDescent="0.3">
      <c r="A101" s="7"/>
      <c r="B101" s="6"/>
      <c r="C101" s="8"/>
      <c r="D101" s="5"/>
      <c r="E101" s="28">
        <v>8.2000000000000003E-2</v>
      </c>
      <c r="F101" s="11">
        <f ca="1">IFERROR(
  INDEX(
    ML_FRETE!$B$2:$I$30,
    MATCH(D101, ML_FRETE!$J$2:$J$30, 1),
    MATCH(G101, {0,19,49,79,100,120,150,200}, 1)
  ),
0
)</f>
        <v>5.65</v>
      </c>
      <c r="G101" s="3">
        <f t="shared" ca="1" si="7"/>
        <v>9.4481605351170579</v>
      </c>
      <c r="H101" s="9">
        <f t="shared" ca="1" si="10"/>
        <v>0.15000000000000002</v>
      </c>
      <c r="I101" s="11">
        <f ca="1">IFERROR(
  INDEX(
    ML_FRETE!$B$2:$I$30,
    MATCH(D101, ML_FRETE!$J$2:$J$30, 1),
    MATCH(J101, {0,19,49,79,100,120,150,200}, 1)
  ),
5.65
)</f>
        <v>5.65</v>
      </c>
      <c r="J101" s="3">
        <f t="shared" ca="1" si="8"/>
        <v>8.7191358024691361</v>
      </c>
      <c r="K101" s="9">
        <f t="shared" ca="1" si="9"/>
        <v>0.14999999999999997</v>
      </c>
      <c r="L101" s="11">
        <f t="shared" ca="1" si="11"/>
        <v>5.408450704225352</v>
      </c>
      <c r="M101" s="3">
        <f t="shared" ca="1" si="12"/>
        <v>7.0422535211267601</v>
      </c>
      <c r="N101" s="9">
        <f t="shared" ca="1" si="13"/>
        <v>0.14999999999999994</v>
      </c>
      <c r="O101" s="11">
        <v>6</v>
      </c>
      <c r="P101" s="3">
        <f>(C101+O101)/(1-$F$2-E101-$B$4)</f>
        <v>9.7087378640776691</v>
      </c>
      <c r="Q101" s="9">
        <f>(P101-C101-O101-$B$4*P101-E101*P101)/P101</f>
        <v>0.14999999999999994</v>
      </c>
    </row>
    <row r="102" spans="1:17" x14ac:dyDescent="0.3">
      <c r="A102" s="7"/>
      <c r="B102" s="6"/>
      <c r="C102" s="8"/>
      <c r="D102" s="5"/>
      <c r="E102" s="28">
        <v>8.2000000000000003E-2</v>
      </c>
      <c r="F102" s="11">
        <f ca="1">IFERROR(
  INDEX(
    ML_FRETE!$B$2:$I$30,
    MATCH(D102, ML_FRETE!$J$2:$J$30, 1),
    MATCH(G102, {0,19,49,79,100,120,150,200}, 1)
  ),
0
)</f>
        <v>5.65</v>
      </c>
      <c r="G102" s="3">
        <f t="shared" ca="1" si="7"/>
        <v>9.4481605351170579</v>
      </c>
      <c r="H102" s="9">
        <f t="shared" ca="1" si="10"/>
        <v>0.15000000000000002</v>
      </c>
      <c r="I102" s="11">
        <f ca="1">IFERROR(
  INDEX(
    ML_FRETE!$B$2:$I$30,
    MATCH(D102, ML_FRETE!$J$2:$J$30, 1),
    MATCH(J102, {0,19,49,79,100,120,150,200}, 1)
  ),
5.65
)</f>
        <v>5.65</v>
      </c>
      <c r="J102" s="3">
        <f t="shared" ca="1" si="8"/>
        <v>8.7191358024691361</v>
      </c>
      <c r="K102" s="9">
        <f t="shared" ca="1" si="9"/>
        <v>0.14999999999999997</v>
      </c>
      <c r="L102" s="11">
        <f t="shared" ca="1" si="11"/>
        <v>5.408450704225352</v>
      </c>
      <c r="M102" s="3">
        <f t="shared" ca="1" si="12"/>
        <v>7.0422535211267601</v>
      </c>
      <c r="N102" s="9">
        <f t="shared" ca="1" si="13"/>
        <v>0.14999999999999994</v>
      </c>
      <c r="O102" s="11">
        <v>6</v>
      </c>
      <c r="P102" s="3">
        <f>(C102+O102)/(1-$F$2-E102-$B$4)</f>
        <v>9.7087378640776691</v>
      </c>
      <c r="Q102" s="9">
        <f>(P102-C102-O102-$B$4*P102-E102*P102)/P102</f>
        <v>0.14999999999999994</v>
      </c>
    </row>
    <row r="103" spans="1:17" x14ac:dyDescent="0.3">
      <c r="A103" s="7"/>
      <c r="B103" s="6"/>
      <c r="C103" s="8"/>
      <c r="D103" s="5"/>
      <c r="E103" s="28">
        <v>8.2000000000000003E-2</v>
      </c>
      <c r="F103" s="11">
        <f ca="1">IFERROR(
  INDEX(
    ML_FRETE!$B$2:$I$30,
    MATCH(D103, ML_FRETE!$J$2:$J$30, 1),
    MATCH(G103, {0,19,49,79,100,120,150,200}, 1)
  ),
0
)</f>
        <v>5.65</v>
      </c>
      <c r="G103" s="3">
        <f t="shared" ca="1" si="7"/>
        <v>9.4481605351170579</v>
      </c>
      <c r="H103" s="9">
        <f t="shared" ca="1" si="10"/>
        <v>0.15000000000000002</v>
      </c>
      <c r="I103" s="11">
        <f ca="1">IFERROR(
  INDEX(
    ML_FRETE!$B$2:$I$30,
    MATCH(D103, ML_FRETE!$J$2:$J$30, 1),
    MATCH(J103, {0,19,49,79,100,120,150,200}, 1)
  ),
5.65
)</f>
        <v>5.65</v>
      </c>
      <c r="J103" s="3">
        <f t="shared" ca="1" si="8"/>
        <v>8.7191358024691361</v>
      </c>
      <c r="K103" s="9">
        <f t="shared" ca="1" si="9"/>
        <v>0.14999999999999997</v>
      </c>
      <c r="L103" s="11">
        <f t="shared" ca="1" si="11"/>
        <v>5.408450704225352</v>
      </c>
      <c r="M103" s="3">
        <f t="shared" ca="1" si="12"/>
        <v>7.0422535211267601</v>
      </c>
      <c r="N103" s="9">
        <f t="shared" ca="1" si="13"/>
        <v>0.14999999999999994</v>
      </c>
      <c r="O103" s="11">
        <v>6</v>
      </c>
      <c r="P103" s="3">
        <f>(C103+O103)/(1-$F$2-E103-$B$4)</f>
        <v>9.7087378640776691</v>
      </c>
      <c r="Q103" s="9">
        <f>(P103-C103-O103-$B$4*P103-E103*P103)/P103</f>
        <v>0.14999999999999994</v>
      </c>
    </row>
    <row r="104" spans="1:17" x14ac:dyDescent="0.3">
      <c r="A104" s="7"/>
      <c r="B104" s="6"/>
      <c r="C104" s="8"/>
      <c r="D104" s="5"/>
      <c r="E104" s="28">
        <v>8.2000000000000003E-2</v>
      </c>
      <c r="F104" s="11">
        <f ca="1">IFERROR(
  INDEX(
    ML_FRETE!$B$2:$I$30,
    MATCH(D104, ML_FRETE!$J$2:$J$30, 1),
    MATCH(G104, {0,19,49,79,100,120,150,200}, 1)
  ),
0
)</f>
        <v>5.65</v>
      </c>
      <c r="G104" s="3">
        <f t="shared" ca="1" si="7"/>
        <v>9.4481605351170579</v>
      </c>
      <c r="H104" s="9">
        <f t="shared" ca="1" si="10"/>
        <v>0.15000000000000002</v>
      </c>
      <c r="I104" s="11">
        <f ca="1">IFERROR(
  INDEX(
    ML_FRETE!$B$2:$I$30,
    MATCH(D104, ML_FRETE!$J$2:$J$30, 1),
    MATCH(J104, {0,19,49,79,100,120,150,200}, 1)
  ),
5.65
)</f>
        <v>5.65</v>
      </c>
      <c r="J104" s="3">
        <f t="shared" ca="1" si="8"/>
        <v>8.7191358024691361</v>
      </c>
      <c r="K104" s="9">
        <f t="shared" ca="1" si="9"/>
        <v>0.14999999999999997</v>
      </c>
      <c r="L104" s="11">
        <f t="shared" ca="1" si="11"/>
        <v>5.408450704225352</v>
      </c>
      <c r="M104" s="3">
        <f t="shared" ca="1" si="12"/>
        <v>7.0422535211267601</v>
      </c>
      <c r="N104" s="9">
        <f t="shared" ca="1" si="13"/>
        <v>0.14999999999999994</v>
      </c>
      <c r="O104" s="11">
        <v>6</v>
      </c>
      <c r="P104" s="3">
        <f>(C104+O104)/(1-$F$2-E104-$B$4)</f>
        <v>9.7087378640776691</v>
      </c>
      <c r="Q104" s="9">
        <f>(P104-C104-O104-$B$4*P104-E104*P104)/P104</f>
        <v>0.14999999999999994</v>
      </c>
    </row>
    <row r="105" spans="1:17" x14ac:dyDescent="0.3">
      <c r="A105" s="7"/>
      <c r="B105" s="6"/>
      <c r="C105" s="8"/>
      <c r="D105" s="5"/>
      <c r="E105" s="28">
        <v>8.2000000000000003E-2</v>
      </c>
      <c r="F105" s="11">
        <f ca="1">IFERROR(
  INDEX(
    ML_FRETE!$B$2:$I$30,
    MATCH(D105, ML_FRETE!$J$2:$J$30, 1),
    MATCH(G105, {0,19,49,79,100,120,150,200}, 1)
  ),
0
)</f>
        <v>5.65</v>
      </c>
      <c r="G105" s="3">
        <f t="shared" ca="1" si="7"/>
        <v>9.4481605351170579</v>
      </c>
      <c r="H105" s="9">
        <f t="shared" ca="1" si="10"/>
        <v>0.15000000000000002</v>
      </c>
      <c r="I105" s="11">
        <f ca="1">IFERROR(
  INDEX(
    ML_FRETE!$B$2:$I$30,
    MATCH(D105, ML_FRETE!$J$2:$J$30, 1),
    MATCH(J105, {0,19,49,79,100,120,150,200}, 1)
  ),
5.65
)</f>
        <v>5.65</v>
      </c>
      <c r="J105" s="3">
        <f t="shared" ca="1" si="8"/>
        <v>8.7191358024691361</v>
      </c>
      <c r="K105" s="9">
        <f t="shared" ca="1" si="9"/>
        <v>0.14999999999999997</v>
      </c>
      <c r="L105" s="11">
        <f t="shared" ca="1" si="11"/>
        <v>5.408450704225352</v>
      </c>
      <c r="M105" s="3">
        <f t="shared" ca="1" si="12"/>
        <v>7.0422535211267601</v>
      </c>
      <c r="N105" s="9">
        <f t="shared" ca="1" si="13"/>
        <v>0.14999999999999994</v>
      </c>
      <c r="O105" s="11">
        <v>6</v>
      </c>
      <c r="P105" s="3">
        <f>(C105+O105)/(1-$F$2-E105-$B$4)</f>
        <v>9.7087378640776691</v>
      </c>
      <c r="Q105" s="9">
        <f>(P105-C105-O105-$B$4*P105-E105*P105)/P105</f>
        <v>0.14999999999999994</v>
      </c>
    </row>
    <row r="106" spans="1:17" x14ac:dyDescent="0.3">
      <c r="A106" s="7"/>
      <c r="B106" s="6"/>
      <c r="C106" s="8"/>
      <c r="D106" s="5"/>
      <c r="E106" s="28">
        <v>8.2000000000000003E-2</v>
      </c>
      <c r="F106" s="11">
        <f ca="1">IFERROR(
  INDEX(
    ML_FRETE!$B$2:$I$30,
    MATCH(D106, ML_FRETE!$J$2:$J$30, 1),
    MATCH(G106, {0,19,49,79,100,120,150,200}, 1)
  ),
0
)</f>
        <v>5.65</v>
      </c>
      <c r="G106" s="3">
        <f t="shared" ca="1" si="7"/>
        <v>9.4481605351170579</v>
      </c>
      <c r="H106" s="9">
        <f t="shared" ca="1" si="10"/>
        <v>0.15000000000000002</v>
      </c>
      <c r="I106" s="11">
        <f ca="1">IFERROR(
  INDEX(
    ML_FRETE!$B$2:$I$30,
    MATCH(D106, ML_FRETE!$J$2:$J$30, 1),
    MATCH(J106, {0,19,49,79,100,120,150,200}, 1)
  ),
5.65
)</f>
        <v>5.65</v>
      </c>
      <c r="J106" s="3">
        <f t="shared" ca="1" si="8"/>
        <v>8.7191358024691361</v>
      </c>
      <c r="K106" s="9">
        <f t="shared" ca="1" si="9"/>
        <v>0.14999999999999997</v>
      </c>
      <c r="L106" s="11">
        <f t="shared" ca="1" si="11"/>
        <v>5.408450704225352</v>
      </c>
      <c r="M106" s="3">
        <f t="shared" ca="1" si="12"/>
        <v>7.0422535211267601</v>
      </c>
      <c r="N106" s="9">
        <f t="shared" ca="1" si="13"/>
        <v>0.14999999999999994</v>
      </c>
      <c r="O106" s="11">
        <v>6</v>
      </c>
      <c r="P106" s="3">
        <f>(C106+O106)/(1-$F$2-E106-$B$4)</f>
        <v>9.7087378640776691</v>
      </c>
      <c r="Q106" s="9">
        <f>(P106-C106-O106-$B$4*P106-E106*P106)/P106</f>
        <v>0.14999999999999994</v>
      </c>
    </row>
    <row r="107" spans="1:17" x14ac:dyDescent="0.3">
      <c r="A107" s="7"/>
      <c r="B107" s="6"/>
      <c r="C107" s="8"/>
      <c r="D107" s="5"/>
      <c r="E107" s="28">
        <v>8.2000000000000003E-2</v>
      </c>
      <c r="F107" s="11">
        <f ca="1">IFERROR(
  INDEX(
    ML_FRETE!$B$2:$I$30,
    MATCH(D107, ML_FRETE!$J$2:$J$30, 1),
    MATCH(G107, {0,19,49,79,100,120,150,200}, 1)
  ),
0
)</f>
        <v>5.65</v>
      </c>
      <c r="G107" s="3">
        <f t="shared" ca="1" si="7"/>
        <v>9.4481605351170579</v>
      </c>
      <c r="H107" s="9">
        <f t="shared" ca="1" si="10"/>
        <v>0.15000000000000002</v>
      </c>
      <c r="I107" s="11">
        <f ca="1">IFERROR(
  INDEX(
    ML_FRETE!$B$2:$I$30,
    MATCH(D107, ML_FRETE!$J$2:$J$30, 1),
    MATCH(J107, {0,19,49,79,100,120,150,200}, 1)
  ),
5.65
)</f>
        <v>5.65</v>
      </c>
      <c r="J107" s="3">
        <f t="shared" ca="1" si="8"/>
        <v>8.7191358024691361</v>
      </c>
      <c r="K107" s="9">
        <f t="shared" ca="1" si="9"/>
        <v>0.14999999999999997</v>
      </c>
      <c r="L107" s="11">
        <f t="shared" ca="1" si="11"/>
        <v>5.408450704225352</v>
      </c>
      <c r="M107" s="3">
        <f t="shared" ca="1" si="12"/>
        <v>7.0422535211267601</v>
      </c>
      <c r="N107" s="9">
        <f t="shared" ca="1" si="13"/>
        <v>0.14999999999999994</v>
      </c>
      <c r="O107" s="11">
        <v>6</v>
      </c>
      <c r="P107" s="3">
        <f>(C107+O107)/(1-$F$2-E107-$B$4)</f>
        <v>9.7087378640776691</v>
      </c>
      <c r="Q107" s="9">
        <f>(P107-C107-O107-$B$4*P107-E107*P107)/P107</f>
        <v>0.14999999999999994</v>
      </c>
    </row>
    <row r="108" spans="1:17" x14ac:dyDescent="0.3">
      <c r="A108" s="7"/>
      <c r="B108" s="6"/>
      <c r="C108" s="8"/>
      <c r="D108" s="5"/>
      <c r="E108" s="28">
        <v>8.2000000000000003E-2</v>
      </c>
      <c r="F108" s="11">
        <f ca="1">IFERROR(
  INDEX(
    ML_FRETE!$B$2:$I$30,
    MATCH(D108, ML_FRETE!$J$2:$J$30, 1),
    MATCH(G108, {0,19,49,79,100,120,150,200}, 1)
  ),
0
)</f>
        <v>5.65</v>
      </c>
      <c r="G108" s="3">
        <f t="shared" ca="1" si="7"/>
        <v>9.4481605351170579</v>
      </c>
      <c r="H108" s="9">
        <f t="shared" ca="1" si="10"/>
        <v>0.15000000000000002</v>
      </c>
      <c r="I108" s="11">
        <f ca="1">IFERROR(
  INDEX(
    ML_FRETE!$B$2:$I$30,
    MATCH(D108, ML_FRETE!$J$2:$J$30, 1),
    MATCH(J108, {0,19,49,79,100,120,150,200}, 1)
  ),
5.65
)</f>
        <v>5.65</v>
      </c>
      <c r="J108" s="3">
        <f t="shared" ca="1" si="8"/>
        <v>8.7191358024691361</v>
      </c>
      <c r="K108" s="9">
        <f t="shared" ca="1" si="9"/>
        <v>0.14999999999999997</v>
      </c>
      <c r="L108" s="11">
        <f t="shared" ca="1" si="11"/>
        <v>5.408450704225352</v>
      </c>
      <c r="M108" s="3">
        <f t="shared" ca="1" si="12"/>
        <v>7.0422535211267601</v>
      </c>
      <c r="N108" s="9">
        <f t="shared" ca="1" si="13"/>
        <v>0.14999999999999994</v>
      </c>
      <c r="O108" s="11">
        <v>6</v>
      </c>
      <c r="P108" s="3">
        <f>(C108+O108)/(1-$F$2-E108-$B$4)</f>
        <v>9.7087378640776691</v>
      </c>
      <c r="Q108" s="9">
        <f>(P108-C108-O108-$B$4*P108-E108*P108)/P108</f>
        <v>0.14999999999999994</v>
      </c>
    </row>
    <row r="109" spans="1:17" x14ac:dyDescent="0.3">
      <c r="A109" s="7"/>
      <c r="B109" s="6"/>
      <c r="C109" s="8"/>
      <c r="D109" s="5"/>
      <c r="E109" s="28">
        <v>8.2000000000000003E-2</v>
      </c>
      <c r="F109" s="11">
        <f ca="1">IFERROR(
  INDEX(
    ML_FRETE!$B$2:$I$30,
    MATCH(D109, ML_FRETE!$J$2:$J$30, 1),
    MATCH(G109, {0,19,49,79,100,120,150,200}, 1)
  ),
0
)</f>
        <v>5.65</v>
      </c>
      <c r="G109" s="3">
        <f t="shared" ca="1" si="7"/>
        <v>9.4481605351170579</v>
      </c>
      <c r="H109" s="9">
        <f t="shared" ca="1" si="10"/>
        <v>0.15000000000000002</v>
      </c>
      <c r="I109" s="11">
        <f ca="1">IFERROR(
  INDEX(
    ML_FRETE!$B$2:$I$30,
    MATCH(D109, ML_FRETE!$J$2:$J$30, 1),
    MATCH(J109, {0,19,49,79,100,120,150,200}, 1)
  ),
5.65
)</f>
        <v>5.65</v>
      </c>
      <c r="J109" s="3">
        <f t="shared" ca="1" si="8"/>
        <v>8.7191358024691361</v>
      </c>
      <c r="K109" s="9">
        <f t="shared" ca="1" si="9"/>
        <v>0.14999999999999997</v>
      </c>
      <c r="L109" s="11">
        <f t="shared" ca="1" si="11"/>
        <v>5.408450704225352</v>
      </c>
      <c r="M109" s="3">
        <f t="shared" ca="1" si="12"/>
        <v>7.0422535211267601</v>
      </c>
      <c r="N109" s="9">
        <f t="shared" ca="1" si="13"/>
        <v>0.14999999999999994</v>
      </c>
      <c r="O109" s="11">
        <v>6</v>
      </c>
      <c r="P109" s="3">
        <f>(C109+O109)/(1-$F$2-E109-$B$4)</f>
        <v>9.7087378640776691</v>
      </c>
      <c r="Q109" s="9">
        <f>(P109-C109-O109-$B$4*P109-E109*P109)/P109</f>
        <v>0.14999999999999994</v>
      </c>
    </row>
    <row r="110" spans="1:17" x14ac:dyDescent="0.3">
      <c r="A110" s="7"/>
      <c r="B110" s="6"/>
      <c r="C110" s="8"/>
      <c r="D110" s="5"/>
      <c r="E110" s="28">
        <v>8.2000000000000003E-2</v>
      </c>
      <c r="F110" s="11">
        <f ca="1">IFERROR(
  INDEX(
    ML_FRETE!$B$2:$I$30,
    MATCH(D110, ML_FRETE!$J$2:$J$30, 1),
    MATCH(G110, {0,19,49,79,100,120,150,200}, 1)
  ),
0
)</f>
        <v>5.65</v>
      </c>
      <c r="G110" s="3">
        <f t="shared" ca="1" si="7"/>
        <v>9.4481605351170579</v>
      </c>
      <c r="H110" s="9">
        <f t="shared" ca="1" si="10"/>
        <v>0.15000000000000002</v>
      </c>
      <c r="I110" s="11">
        <f ca="1">IFERROR(
  INDEX(
    ML_FRETE!$B$2:$I$30,
    MATCH(D110, ML_FRETE!$J$2:$J$30, 1),
    MATCH(J110, {0,19,49,79,100,120,150,200}, 1)
  ),
5.65
)</f>
        <v>5.65</v>
      </c>
      <c r="J110" s="3">
        <f t="shared" ca="1" si="8"/>
        <v>8.7191358024691361</v>
      </c>
      <c r="K110" s="9">
        <f t="shared" ca="1" si="9"/>
        <v>0.14999999999999997</v>
      </c>
      <c r="L110" s="11">
        <f t="shared" ca="1" si="11"/>
        <v>5.408450704225352</v>
      </c>
      <c r="M110" s="3">
        <f t="shared" ca="1" si="12"/>
        <v>7.0422535211267601</v>
      </c>
      <c r="N110" s="9">
        <f t="shared" ca="1" si="13"/>
        <v>0.14999999999999994</v>
      </c>
      <c r="O110" s="11">
        <v>6</v>
      </c>
      <c r="P110" s="3">
        <f>(C110+O110)/(1-$F$2-E110-$B$4)</f>
        <v>9.7087378640776691</v>
      </c>
      <c r="Q110" s="9">
        <f>(P110-C110-O110-$B$4*P110-E110*P110)/P110</f>
        <v>0.14999999999999994</v>
      </c>
    </row>
    <row r="111" spans="1:17" x14ac:dyDescent="0.3">
      <c r="A111" s="7"/>
      <c r="B111" s="6"/>
      <c r="C111" s="8"/>
      <c r="D111" s="5"/>
      <c r="E111" s="28">
        <v>8.2000000000000003E-2</v>
      </c>
      <c r="F111" s="11">
        <f ca="1">IFERROR(
  INDEX(
    ML_FRETE!$B$2:$I$30,
    MATCH(D111, ML_FRETE!$J$2:$J$30, 1),
    MATCH(G111, {0,19,49,79,100,120,150,200}, 1)
  ),
0
)</f>
        <v>5.65</v>
      </c>
      <c r="G111" s="3">
        <f t="shared" ca="1" si="7"/>
        <v>9.4481605351170579</v>
      </c>
      <c r="H111" s="9">
        <f t="shared" ca="1" si="10"/>
        <v>0.15000000000000002</v>
      </c>
      <c r="I111" s="11">
        <f ca="1">IFERROR(
  INDEX(
    ML_FRETE!$B$2:$I$30,
    MATCH(D111, ML_FRETE!$J$2:$J$30, 1),
    MATCH(J111, {0,19,49,79,100,120,150,200}, 1)
  ),
5.65
)</f>
        <v>5.65</v>
      </c>
      <c r="J111" s="3">
        <f t="shared" ca="1" si="8"/>
        <v>8.7191358024691361</v>
      </c>
      <c r="K111" s="9">
        <f t="shared" ca="1" si="9"/>
        <v>0.14999999999999997</v>
      </c>
      <c r="L111" s="11">
        <f t="shared" ca="1" si="11"/>
        <v>5.408450704225352</v>
      </c>
      <c r="M111" s="3">
        <f t="shared" ca="1" si="12"/>
        <v>7.0422535211267601</v>
      </c>
      <c r="N111" s="9">
        <f t="shared" ca="1" si="13"/>
        <v>0.14999999999999994</v>
      </c>
      <c r="O111" s="11">
        <v>6</v>
      </c>
      <c r="P111" s="3">
        <f>(C111+O111)/(1-$F$2-E111-$B$4)</f>
        <v>9.7087378640776691</v>
      </c>
      <c r="Q111" s="9">
        <f>(P111-C111-O111-$B$4*P111-E111*P111)/P111</f>
        <v>0.14999999999999994</v>
      </c>
    </row>
    <row r="112" spans="1:17" x14ac:dyDescent="0.3">
      <c r="A112" s="7"/>
      <c r="B112" s="6"/>
      <c r="C112" s="8"/>
      <c r="D112" s="5"/>
      <c r="E112" s="28">
        <v>8.2000000000000003E-2</v>
      </c>
      <c r="F112" s="11">
        <f ca="1">IFERROR(
  INDEX(
    ML_FRETE!$B$2:$I$30,
    MATCH(D112, ML_FRETE!$J$2:$J$30, 1),
    MATCH(G112, {0,19,49,79,100,120,150,200}, 1)
  ),
0
)</f>
        <v>5.65</v>
      </c>
      <c r="G112" s="3">
        <f t="shared" ca="1" si="7"/>
        <v>9.4481605351170579</v>
      </c>
      <c r="H112" s="9">
        <f t="shared" ca="1" si="10"/>
        <v>0.15000000000000002</v>
      </c>
      <c r="I112" s="11">
        <f ca="1">IFERROR(
  INDEX(
    ML_FRETE!$B$2:$I$30,
    MATCH(D112, ML_FRETE!$J$2:$J$30, 1),
    MATCH(J112, {0,19,49,79,100,120,150,200}, 1)
  ),
5.65
)</f>
        <v>5.65</v>
      </c>
      <c r="J112" s="3">
        <f t="shared" ca="1" si="8"/>
        <v>8.7191358024691361</v>
      </c>
      <c r="K112" s="9">
        <f t="shared" ca="1" si="9"/>
        <v>0.14999999999999997</v>
      </c>
      <c r="L112" s="11">
        <f t="shared" ca="1" si="11"/>
        <v>5.408450704225352</v>
      </c>
      <c r="M112" s="3">
        <f t="shared" ca="1" si="12"/>
        <v>7.0422535211267601</v>
      </c>
      <c r="N112" s="9">
        <f t="shared" ca="1" si="13"/>
        <v>0.14999999999999994</v>
      </c>
      <c r="O112" s="11">
        <v>6</v>
      </c>
      <c r="P112" s="3">
        <f>(C112+O112)/(1-$F$2-E112-$B$4)</f>
        <v>9.7087378640776691</v>
      </c>
      <c r="Q112" s="9">
        <f>(P112-C112-O112-$B$4*P112-E112*P112)/P112</f>
        <v>0.14999999999999994</v>
      </c>
    </row>
    <row r="113" spans="1:17" x14ac:dyDescent="0.3">
      <c r="A113" s="7"/>
      <c r="B113" s="6"/>
      <c r="C113" s="8"/>
      <c r="D113" s="5"/>
      <c r="E113" s="28">
        <v>8.2000000000000003E-2</v>
      </c>
      <c r="F113" s="11">
        <f ca="1">IFERROR(
  INDEX(
    ML_FRETE!$B$2:$I$30,
    MATCH(D113, ML_FRETE!$J$2:$J$30, 1),
    MATCH(G113, {0,19,49,79,100,120,150,200}, 1)
  ),
0
)</f>
        <v>5.65</v>
      </c>
      <c r="G113" s="3">
        <f t="shared" ca="1" si="7"/>
        <v>9.4481605351170579</v>
      </c>
      <c r="H113" s="9">
        <f t="shared" ca="1" si="10"/>
        <v>0.15000000000000002</v>
      </c>
      <c r="I113" s="11">
        <f ca="1">IFERROR(
  INDEX(
    ML_FRETE!$B$2:$I$30,
    MATCH(D113, ML_FRETE!$J$2:$J$30, 1),
    MATCH(J113, {0,19,49,79,100,120,150,200}, 1)
  ),
5.65
)</f>
        <v>5.65</v>
      </c>
      <c r="J113" s="3">
        <f t="shared" ca="1" si="8"/>
        <v>8.7191358024691361</v>
      </c>
      <c r="K113" s="9">
        <f t="shared" ca="1" si="9"/>
        <v>0.14999999999999997</v>
      </c>
      <c r="L113" s="11">
        <f t="shared" ca="1" si="11"/>
        <v>5.408450704225352</v>
      </c>
      <c r="M113" s="3">
        <f t="shared" ca="1" si="12"/>
        <v>7.0422535211267601</v>
      </c>
      <c r="N113" s="9">
        <f t="shared" ca="1" si="13"/>
        <v>0.14999999999999994</v>
      </c>
      <c r="O113" s="11">
        <v>6</v>
      </c>
      <c r="P113" s="3">
        <f>(C113+O113)/(1-$F$2-E113-$B$4)</f>
        <v>9.7087378640776691</v>
      </c>
      <c r="Q113" s="9">
        <f>(P113-C113-O113-$B$4*P113-E113*P113)/P113</f>
        <v>0.14999999999999994</v>
      </c>
    </row>
    <row r="114" spans="1:17" x14ac:dyDescent="0.3">
      <c r="A114" s="7"/>
      <c r="B114" s="6"/>
      <c r="C114" s="8"/>
      <c r="D114" s="5"/>
      <c r="E114" s="28">
        <v>8.2000000000000003E-2</v>
      </c>
      <c r="F114" s="11">
        <f ca="1">IFERROR(
  INDEX(
    ML_FRETE!$B$2:$I$30,
    MATCH(D114, ML_FRETE!$J$2:$J$30, 1),
    MATCH(G114, {0,19,49,79,100,120,150,200}, 1)
  ),
0
)</f>
        <v>5.65</v>
      </c>
      <c r="G114" s="3">
        <f t="shared" ca="1" si="7"/>
        <v>9.4481605351170579</v>
      </c>
      <c r="H114" s="9">
        <f t="shared" ca="1" si="10"/>
        <v>0.15000000000000002</v>
      </c>
      <c r="I114" s="11">
        <f ca="1">IFERROR(
  INDEX(
    ML_FRETE!$B$2:$I$30,
    MATCH(D114, ML_FRETE!$J$2:$J$30, 1),
    MATCH(J114, {0,19,49,79,100,120,150,200}, 1)
  ),
5.65
)</f>
        <v>5.65</v>
      </c>
      <c r="J114" s="3">
        <f t="shared" ca="1" si="8"/>
        <v>8.7191358024691361</v>
      </c>
      <c r="K114" s="9">
        <f t="shared" ca="1" si="9"/>
        <v>0.14999999999999997</v>
      </c>
      <c r="L114" s="11">
        <f t="shared" ca="1" si="11"/>
        <v>5.408450704225352</v>
      </c>
      <c r="M114" s="3">
        <f t="shared" ca="1" si="12"/>
        <v>7.0422535211267601</v>
      </c>
      <c r="N114" s="9">
        <f t="shared" ca="1" si="13"/>
        <v>0.14999999999999994</v>
      </c>
      <c r="O114" s="11">
        <v>6</v>
      </c>
      <c r="P114" s="3">
        <f>(C114+O114)/(1-$F$2-E114-$B$4)</f>
        <v>9.7087378640776691</v>
      </c>
      <c r="Q114" s="9">
        <f>(P114-C114-O114-$B$4*P114-E114*P114)/P114</f>
        <v>0.14999999999999994</v>
      </c>
    </row>
    <row r="115" spans="1:17" x14ac:dyDescent="0.3">
      <c r="A115" s="7"/>
      <c r="B115" s="6"/>
      <c r="C115" s="8"/>
      <c r="D115" s="5"/>
      <c r="E115" s="28">
        <v>8.2000000000000003E-2</v>
      </c>
      <c r="F115" s="11">
        <f ca="1">IFERROR(
  INDEX(
    ML_FRETE!$B$2:$I$30,
    MATCH(D115, ML_FRETE!$J$2:$J$30, 1),
    MATCH(G115, {0,19,49,79,100,120,150,200}, 1)
  ),
0
)</f>
        <v>5.65</v>
      </c>
      <c r="G115" s="3">
        <f t="shared" ca="1" si="7"/>
        <v>9.4481605351170579</v>
      </c>
      <c r="H115" s="9">
        <f t="shared" ca="1" si="10"/>
        <v>0.15000000000000002</v>
      </c>
      <c r="I115" s="11">
        <f ca="1">IFERROR(
  INDEX(
    ML_FRETE!$B$2:$I$30,
    MATCH(D115, ML_FRETE!$J$2:$J$30, 1),
    MATCH(J115, {0,19,49,79,100,120,150,200}, 1)
  ),
5.65
)</f>
        <v>5.65</v>
      </c>
      <c r="J115" s="3">
        <f t="shared" ca="1" si="8"/>
        <v>8.7191358024691361</v>
      </c>
      <c r="K115" s="9">
        <f t="shared" ca="1" si="9"/>
        <v>0.14999999999999997</v>
      </c>
      <c r="L115" s="11">
        <f t="shared" ca="1" si="11"/>
        <v>5.408450704225352</v>
      </c>
      <c r="M115" s="3">
        <f t="shared" ca="1" si="12"/>
        <v>7.0422535211267601</v>
      </c>
      <c r="N115" s="9">
        <f t="shared" ca="1" si="13"/>
        <v>0.14999999999999994</v>
      </c>
      <c r="O115" s="11">
        <v>6</v>
      </c>
      <c r="P115" s="3">
        <f>(C115+O115)/(1-$F$2-E115-$B$4)</f>
        <v>9.7087378640776691</v>
      </c>
      <c r="Q115" s="9">
        <f>(P115-C115-O115-$B$4*P115-E115*P115)/P115</f>
        <v>0.14999999999999994</v>
      </c>
    </row>
    <row r="116" spans="1:17" x14ac:dyDescent="0.3">
      <c r="A116" s="7"/>
      <c r="B116" s="6"/>
      <c r="C116" s="8"/>
      <c r="D116" s="5"/>
      <c r="E116" s="28">
        <v>8.2000000000000003E-2</v>
      </c>
      <c r="F116" s="11">
        <f ca="1">IFERROR(
  INDEX(
    ML_FRETE!$B$2:$I$30,
    MATCH(D116, ML_FRETE!$J$2:$J$30, 1),
    MATCH(G116, {0,19,49,79,100,120,150,200}, 1)
  ),
0
)</f>
        <v>5.65</v>
      </c>
      <c r="G116" s="3">
        <f t="shared" ca="1" si="7"/>
        <v>9.4481605351170579</v>
      </c>
      <c r="H116" s="9">
        <f t="shared" ca="1" si="10"/>
        <v>0.15000000000000002</v>
      </c>
      <c r="I116" s="11">
        <f ca="1">IFERROR(
  INDEX(
    ML_FRETE!$B$2:$I$30,
    MATCH(D116, ML_FRETE!$J$2:$J$30, 1),
    MATCH(J116, {0,19,49,79,100,120,150,200}, 1)
  ),
5.65
)</f>
        <v>5.65</v>
      </c>
      <c r="J116" s="3">
        <f t="shared" ca="1" si="8"/>
        <v>8.7191358024691361</v>
      </c>
      <c r="K116" s="9">
        <f t="shared" ca="1" si="9"/>
        <v>0.14999999999999997</v>
      </c>
      <c r="L116" s="11">
        <f t="shared" ca="1" si="11"/>
        <v>5.408450704225352</v>
      </c>
      <c r="M116" s="3">
        <f t="shared" ca="1" si="12"/>
        <v>7.0422535211267601</v>
      </c>
      <c r="N116" s="9">
        <f t="shared" ca="1" si="13"/>
        <v>0.14999999999999994</v>
      </c>
      <c r="O116" s="11">
        <v>6</v>
      </c>
      <c r="P116" s="3">
        <f>(C116+O116)/(1-$F$2-E116-$B$4)</f>
        <v>9.7087378640776691</v>
      </c>
      <c r="Q116" s="9">
        <f>(P116-C116-O116-$B$4*P116-E116*P116)/P116</f>
        <v>0.14999999999999994</v>
      </c>
    </row>
    <row r="117" spans="1:17" x14ac:dyDescent="0.3">
      <c r="A117" s="7"/>
      <c r="B117" s="6"/>
      <c r="C117" s="8"/>
      <c r="D117" s="5"/>
      <c r="E117" s="28">
        <v>8.2000000000000003E-2</v>
      </c>
      <c r="F117" s="11">
        <f ca="1">IFERROR(
  INDEX(
    ML_FRETE!$B$2:$I$30,
    MATCH(D117, ML_FRETE!$J$2:$J$30, 1),
    MATCH(G117, {0,19,49,79,100,120,150,200}, 1)
  ),
0
)</f>
        <v>5.65</v>
      </c>
      <c r="G117" s="3">
        <f t="shared" ca="1" si="7"/>
        <v>9.4481605351170579</v>
      </c>
      <c r="H117" s="9">
        <f t="shared" ca="1" si="10"/>
        <v>0.15000000000000002</v>
      </c>
      <c r="I117" s="11">
        <f ca="1">IFERROR(
  INDEX(
    ML_FRETE!$B$2:$I$30,
    MATCH(D117, ML_FRETE!$J$2:$J$30, 1),
    MATCH(J117, {0,19,49,79,100,120,150,200}, 1)
  ),
5.65
)</f>
        <v>5.65</v>
      </c>
      <c r="J117" s="3">
        <f t="shared" ca="1" si="8"/>
        <v>8.7191358024691361</v>
      </c>
      <c r="K117" s="9">
        <f t="shared" ca="1" si="9"/>
        <v>0.14999999999999997</v>
      </c>
      <c r="L117" s="11">
        <f t="shared" ca="1" si="11"/>
        <v>5.408450704225352</v>
      </c>
      <c r="M117" s="3">
        <f t="shared" ca="1" si="12"/>
        <v>7.0422535211267601</v>
      </c>
      <c r="N117" s="9">
        <f t="shared" ca="1" si="13"/>
        <v>0.14999999999999994</v>
      </c>
      <c r="O117" s="11">
        <v>6</v>
      </c>
      <c r="P117" s="3">
        <f>(C117+O117)/(1-$F$2-E117-$B$4)</f>
        <v>9.7087378640776691</v>
      </c>
      <c r="Q117" s="9">
        <f>(P117-C117-O117-$B$4*P117-E117*P117)/P117</f>
        <v>0.14999999999999994</v>
      </c>
    </row>
    <row r="118" spans="1:17" x14ac:dyDescent="0.3">
      <c r="A118" s="7"/>
      <c r="B118" s="6"/>
      <c r="C118" s="8"/>
      <c r="D118" s="5"/>
      <c r="E118" s="28">
        <v>8.2000000000000003E-2</v>
      </c>
      <c r="F118" s="11">
        <f ca="1">IFERROR(
  INDEX(
    ML_FRETE!$B$2:$I$30,
    MATCH(D118, ML_FRETE!$J$2:$J$30, 1),
    MATCH(G118, {0,19,49,79,100,120,150,200}, 1)
  ),
0
)</f>
        <v>5.65</v>
      </c>
      <c r="G118" s="3">
        <f t="shared" ca="1" si="7"/>
        <v>9.4481605351170579</v>
      </c>
      <c r="H118" s="9">
        <f t="shared" ca="1" si="10"/>
        <v>0.15000000000000002</v>
      </c>
      <c r="I118" s="11">
        <f ca="1">IFERROR(
  INDEX(
    ML_FRETE!$B$2:$I$30,
    MATCH(D118, ML_FRETE!$J$2:$J$30, 1),
    MATCH(J118, {0,19,49,79,100,120,150,200}, 1)
  ),
5.65
)</f>
        <v>5.65</v>
      </c>
      <c r="J118" s="3">
        <f t="shared" ca="1" si="8"/>
        <v>8.7191358024691361</v>
      </c>
      <c r="K118" s="9">
        <f t="shared" ca="1" si="9"/>
        <v>0.14999999999999997</v>
      </c>
      <c r="L118" s="11">
        <f t="shared" ca="1" si="11"/>
        <v>5.408450704225352</v>
      </c>
      <c r="M118" s="3">
        <f t="shared" ca="1" si="12"/>
        <v>7.0422535211267601</v>
      </c>
      <c r="N118" s="9">
        <f t="shared" ca="1" si="13"/>
        <v>0.14999999999999994</v>
      </c>
      <c r="O118" s="11">
        <v>6</v>
      </c>
      <c r="P118" s="3">
        <f>(C118+O118)/(1-$F$2-E118-$B$4)</f>
        <v>9.7087378640776691</v>
      </c>
      <c r="Q118" s="9">
        <f>(P118-C118-O118-$B$4*P118-E118*P118)/P118</f>
        <v>0.14999999999999994</v>
      </c>
    </row>
    <row r="119" spans="1:17" x14ac:dyDescent="0.3">
      <c r="A119" s="7"/>
      <c r="B119" s="6"/>
      <c r="C119" s="8"/>
      <c r="D119" s="5"/>
      <c r="E119" s="28">
        <v>8.2000000000000003E-2</v>
      </c>
      <c r="F119" s="11">
        <f ca="1">IFERROR(
  INDEX(
    ML_FRETE!$B$2:$I$30,
    MATCH(D119, ML_FRETE!$J$2:$J$30, 1),
    MATCH(G119, {0,19,49,79,100,120,150,200}, 1)
  ),
0
)</f>
        <v>5.65</v>
      </c>
      <c r="G119" s="3">
        <f t="shared" ca="1" si="7"/>
        <v>9.4481605351170579</v>
      </c>
      <c r="H119" s="9">
        <f t="shared" ca="1" si="10"/>
        <v>0.15000000000000002</v>
      </c>
      <c r="I119" s="11">
        <f ca="1">IFERROR(
  INDEX(
    ML_FRETE!$B$2:$I$30,
    MATCH(D119, ML_FRETE!$J$2:$J$30, 1),
    MATCH(J119, {0,19,49,79,100,120,150,200}, 1)
  ),
5.65
)</f>
        <v>5.65</v>
      </c>
      <c r="J119" s="3">
        <f t="shared" ca="1" si="8"/>
        <v>8.7191358024691361</v>
      </c>
      <c r="K119" s="9">
        <f t="shared" ca="1" si="9"/>
        <v>0.14999999999999997</v>
      </c>
      <c r="L119" s="11">
        <f t="shared" ca="1" si="11"/>
        <v>5.408450704225352</v>
      </c>
      <c r="M119" s="3">
        <f t="shared" ca="1" si="12"/>
        <v>7.0422535211267601</v>
      </c>
      <c r="N119" s="9">
        <f t="shared" ca="1" si="13"/>
        <v>0.14999999999999994</v>
      </c>
      <c r="O119" s="11">
        <v>6</v>
      </c>
      <c r="P119" s="3">
        <f>(C119+O119)/(1-$F$2-E119-$B$4)</f>
        <v>9.7087378640776691</v>
      </c>
      <c r="Q119" s="9">
        <f>(P119-C119-O119-$B$4*P119-E119*P119)/P119</f>
        <v>0.14999999999999994</v>
      </c>
    </row>
    <row r="120" spans="1:17" x14ac:dyDescent="0.3">
      <c r="A120" s="7"/>
      <c r="B120" s="6"/>
      <c r="C120" s="8"/>
      <c r="D120" s="5"/>
      <c r="E120" s="28">
        <v>8.2000000000000003E-2</v>
      </c>
      <c r="F120" s="11">
        <f ca="1">IFERROR(
  INDEX(
    ML_FRETE!$B$2:$I$30,
    MATCH(D120, ML_FRETE!$J$2:$J$30, 1),
    MATCH(G120, {0,19,49,79,100,120,150,200}, 1)
  ),
0
)</f>
        <v>5.65</v>
      </c>
      <c r="G120" s="3">
        <f t="shared" ca="1" si="7"/>
        <v>9.4481605351170579</v>
      </c>
      <c r="H120" s="9">
        <f t="shared" ca="1" si="10"/>
        <v>0.15000000000000002</v>
      </c>
      <c r="I120" s="11">
        <f ca="1">IFERROR(
  INDEX(
    ML_FRETE!$B$2:$I$30,
    MATCH(D120, ML_FRETE!$J$2:$J$30, 1),
    MATCH(J120, {0,19,49,79,100,120,150,200}, 1)
  ),
5.65
)</f>
        <v>5.65</v>
      </c>
      <c r="J120" s="3">
        <f t="shared" ca="1" si="8"/>
        <v>8.7191358024691361</v>
      </c>
      <c r="K120" s="9">
        <f t="shared" ca="1" si="9"/>
        <v>0.14999999999999997</v>
      </c>
      <c r="L120" s="11">
        <f t="shared" ca="1" si="11"/>
        <v>5.408450704225352</v>
      </c>
      <c r="M120" s="3">
        <f t="shared" ca="1" si="12"/>
        <v>7.0422535211267601</v>
      </c>
      <c r="N120" s="9">
        <f t="shared" ca="1" si="13"/>
        <v>0.14999999999999994</v>
      </c>
      <c r="O120" s="11">
        <v>6</v>
      </c>
      <c r="P120" s="3">
        <f>(C120+O120)/(1-$F$2-E120-$B$4)</f>
        <v>9.7087378640776691</v>
      </c>
      <c r="Q120" s="9">
        <f>(P120-C120-O120-$B$4*P120-E120*P120)/P120</f>
        <v>0.14999999999999994</v>
      </c>
    </row>
    <row r="121" spans="1:17" x14ac:dyDescent="0.3">
      <c r="A121" s="7"/>
      <c r="B121" s="6"/>
      <c r="C121" s="8"/>
      <c r="D121" s="5"/>
      <c r="E121" s="28">
        <v>8.2000000000000003E-2</v>
      </c>
      <c r="F121" s="11">
        <f ca="1">IFERROR(
  INDEX(
    ML_FRETE!$B$2:$I$30,
    MATCH(D121, ML_FRETE!$J$2:$J$30, 1),
    MATCH(G121, {0,19,49,79,100,120,150,200}, 1)
  ),
0
)</f>
        <v>5.65</v>
      </c>
      <c r="G121" s="3">
        <f t="shared" ca="1" si="7"/>
        <v>9.4481605351170579</v>
      </c>
      <c r="H121" s="9">
        <f t="shared" ca="1" si="10"/>
        <v>0.15000000000000002</v>
      </c>
      <c r="I121" s="11">
        <f ca="1">IFERROR(
  INDEX(
    ML_FRETE!$B$2:$I$30,
    MATCH(D121, ML_FRETE!$J$2:$J$30, 1),
    MATCH(J121, {0,19,49,79,100,120,150,200}, 1)
  ),
5.65
)</f>
        <v>5.65</v>
      </c>
      <c r="J121" s="3">
        <f t="shared" ca="1" si="8"/>
        <v>8.7191358024691361</v>
      </c>
      <c r="K121" s="9">
        <f t="shared" ca="1" si="9"/>
        <v>0.14999999999999997</v>
      </c>
      <c r="L121" s="11">
        <f t="shared" ca="1" si="11"/>
        <v>5.408450704225352</v>
      </c>
      <c r="M121" s="3">
        <f t="shared" ca="1" si="12"/>
        <v>7.0422535211267601</v>
      </c>
      <c r="N121" s="9">
        <f t="shared" ca="1" si="13"/>
        <v>0.14999999999999994</v>
      </c>
      <c r="O121" s="11">
        <v>6</v>
      </c>
      <c r="P121" s="3">
        <f>(C121+O121)/(1-$F$2-E121-$B$4)</f>
        <v>9.7087378640776691</v>
      </c>
      <c r="Q121" s="9">
        <f>(P121-C121-O121-$B$4*P121-E121*P121)/P121</f>
        <v>0.14999999999999994</v>
      </c>
    </row>
    <row r="122" spans="1:17" x14ac:dyDescent="0.3">
      <c r="A122" s="7"/>
      <c r="B122" s="6"/>
      <c r="C122" s="8"/>
      <c r="D122" s="5"/>
      <c r="E122" s="28">
        <v>8.2000000000000003E-2</v>
      </c>
      <c r="F122" s="11">
        <f ca="1">IFERROR(
  INDEX(
    ML_FRETE!$B$2:$I$30,
    MATCH(D122, ML_FRETE!$J$2:$J$30, 1),
    MATCH(G122, {0,19,49,79,100,120,150,200}, 1)
  ),
0
)</f>
        <v>5.65</v>
      </c>
      <c r="G122" s="3">
        <f t="shared" ca="1" si="7"/>
        <v>9.4481605351170579</v>
      </c>
      <c r="H122" s="9">
        <f t="shared" ca="1" si="10"/>
        <v>0.15000000000000002</v>
      </c>
      <c r="I122" s="11">
        <f ca="1">IFERROR(
  INDEX(
    ML_FRETE!$B$2:$I$30,
    MATCH(D122, ML_FRETE!$J$2:$J$30, 1),
    MATCH(J122, {0,19,49,79,100,120,150,200}, 1)
  ),
5.65
)</f>
        <v>5.65</v>
      </c>
      <c r="J122" s="3">
        <f t="shared" ca="1" si="8"/>
        <v>8.7191358024691361</v>
      </c>
      <c r="K122" s="9">
        <f t="shared" ca="1" si="9"/>
        <v>0.14999999999999997</v>
      </c>
      <c r="L122" s="11">
        <f t="shared" ca="1" si="11"/>
        <v>5.408450704225352</v>
      </c>
      <c r="M122" s="3">
        <f t="shared" ca="1" si="12"/>
        <v>7.0422535211267601</v>
      </c>
      <c r="N122" s="9">
        <f t="shared" ca="1" si="13"/>
        <v>0.14999999999999994</v>
      </c>
      <c r="O122" s="11">
        <v>6</v>
      </c>
      <c r="P122" s="3">
        <f>(C122+O122)/(1-$F$2-E122-$B$4)</f>
        <v>9.7087378640776691</v>
      </c>
      <c r="Q122" s="9">
        <f>(P122-C122-O122-$B$4*P122-E122*P122)/P122</f>
        <v>0.14999999999999994</v>
      </c>
    </row>
    <row r="123" spans="1:17" x14ac:dyDescent="0.3">
      <c r="A123" s="7"/>
      <c r="B123" s="6"/>
      <c r="C123" s="8"/>
      <c r="D123" s="5"/>
      <c r="E123" s="28">
        <v>8.2000000000000003E-2</v>
      </c>
      <c r="F123" s="11">
        <f ca="1">IFERROR(
  INDEX(
    ML_FRETE!$B$2:$I$30,
    MATCH(D123, ML_FRETE!$J$2:$J$30, 1),
    MATCH(G123, {0,19,49,79,100,120,150,200}, 1)
  ),
0
)</f>
        <v>5.65</v>
      </c>
      <c r="G123" s="3">
        <f t="shared" ca="1" si="7"/>
        <v>9.4481605351170579</v>
      </c>
      <c r="H123" s="9">
        <f t="shared" ca="1" si="10"/>
        <v>0.15000000000000002</v>
      </c>
      <c r="I123" s="11">
        <f ca="1">IFERROR(
  INDEX(
    ML_FRETE!$B$2:$I$30,
    MATCH(D123, ML_FRETE!$J$2:$J$30, 1),
    MATCH(J123, {0,19,49,79,100,120,150,200}, 1)
  ),
5.65
)</f>
        <v>5.65</v>
      </c>
      <c r="J123" s="3">
        <f t="shared" ca="1" si="8"/>
        <v>8.7191358024691361</v>
      </c>
      <c r="K123" s="9">
        <f t="shared" ca="1" si="9"/>
        <v>0.14999999999999997</v>
      </c>
      <c r="L123" s="11">
        <f t="shared" ca="1" si="11"/>
        <v>5.408450704225352</v>
      </c>
      <c r="M123" s="3">
        <f t="shared" ca="1" si="12"/>
        <v>7.0422535211267601</v>
      </c>
      <c r="N123" s="9">
        <f t="shared" ca="1" si="13"/>
        <v>0.14999999999999994</v>
      </c>
      <c r="O123" s="11">
        <v>6</v>
      </c>
      <c r="P123" s="3">
        <f>(C123+O123)/(1-$F$2-E123-$B$4)</f>
        <v>9.7087378640776691</v>
      </c>
      <c r="Q123" s="9">
        <f>(P123-C123-O123-$B$4*P123-E123*P123)/P123</f>
        <v>0.14999999999999994</v>
      </c>
    </row>
    <row r="124" spans="1:17" x14ac:dyDescent="0.3">
      <c r="A124" s="7"/>
      <c r="B124" s="6"/>
      <c r="C124" s="8"/>
      <c r="D124" s="5"/>
      <c r="E124" s="28">
        <v>8.2000000000000003E-2</v>
      </c>
      <c r="F124" s="11">
        <f ca="1">IFERROR(
  INDEX(
    ML_FRETE!$B$2:$I$30,
    MATCH(D124, ML_FRETE!$J$2:$J$30, 1),
    MATCH(G124, {0,19,49,79,100,120,150,200}, 1)
  ),
0
)</f>
        <v>5.65</v>
      </c>
      <c r="G124" s="3">
        <f t="shared" ca="1" si="7"/>
        <v>9.4481605351170579</v>
      </c>
      <c r="H124" s="9">
        <f t="shared" ca="1" si="10"/>
        <v>0.15000000000000002</v>
      </c>
      <c r="I124" s="11">
        <f ca="1">IFERROR(
  INDEX(
    ML_FRETE!$B$2:$I$30,
    MATCH(D124, ML_FRETE!$J$2:$J$30, 1),
    MATCH(J124, {0,19,49,79,100,120,150,200}, 1)
  ),
5.65
)</f>
        <v>5.65</v>
      </c>
      <c r="J124" s="3">
        <f t="shared" ca="1" si="8"/>
        <v>8.7191358024691361</v>
      </c>
      <c r="K124" s="9">
        <f t="shared" ca="1" si="9"/>
        <v>0.14999999999999997</v>
      </c>
      <c r="L124" s="11">
        <f t="shared" ca="1" si="11"/>
        <v>5.408450704225352</v>
      </c>
      <c r="M124" s="3">
        <f t="shared" ca="1" si="12"/>
        <v>7.0422535211267601</v>
      </c>
      <c r="N124" s="9">
        <f t="shared" ca="1" si="13"/>
        <v>0.14999999999999994</v>
      </c>
      <c r="O124" s="11">
        <v>6</v>
      </c>
      <c r="P124" s="3">
        <f>(C124+O124)/(1-$F$2-E124-$B$4)</f>
        <v>9.7087378640776691</v>
      </c>
      <c r="Q124" s="9">
        <f>(P124-C124-O124-$B$4*P124-E124*P124)/P124</f>
        <v>0.14999999999999994</v>
      </c>
    </row>
    <row r="125" spans="1:17" x14ac:dyDescent="0.3">
      <c r="A125" s="7"/>
      <c r="B125" s="6"/>
      <c r="C125" s="8"/>
      <c r="D125" s="5"/>
      <c r="E125" s="28">
        <v>8.2000000000000003E-2</v>
      </c>
      <c r="F125" s="11">
        <f ca="1">IFERROR(
  INDEX(
    ML_FRETE!$B$2:$I$30,
    MATCH(D125, ML_FRETE!$J$2:$J$30, 1),
    MATCH(G125, {0,19,49,79,100,120,150,200}, 1)
  ),
0
)</f>
        <v>5.65</v>
      </c>
      <c r="G125" s="3">
        <f t="shared" ca="1" si="7"/>
        <v>9.4481605351170579</v>
      </c>
      <c r="H125" s="9">
        <f t="shared" ca="1" si="10"/>
        <v>0.15000000000000002</v>
      </c>
      <c r="I125" s="11">
        <f ca="1">IFERROR(
  INDEX(
    ML_FRETE!$B$2:$I$30,
    MATCH(D125, ML_FRETE!$J$2:$J$30, 1),
    MATCH(J125, {0,19,49,79,100,120,150,200}, 1)
  ),
5.65
)</f>
        <v>5.65</v>
      </c>
      <c r="J125" s="3">
        <f t="shared" ca="1" si="8"/>
        <v>8.7191358024691361</v>
      </c>
      <c r="K125" s="9">
        <f t="shared" ca="1" si="9"/>
        <v>0.14999999999999997</v>
      </c>
      <c r="L125" s="11">
        <f t="shared" ca="1" si="11"/>
        <v>5.408450704225352</v>
      </c>
      <c r="M125" s="3">
        <f t="shared" ca="1" si="12"/>
        <v>7.0422535211267601</v>
      </c>
      <c r="N125" s="9">
        <f t="shared" ca="1" si="13"/>
        <v>0.14999999999999994</v>
      </c>
      <c r="O125" s="11">
        <v>6</v>
      </c>
      <c r="P125" s="3">
        <f>(C125+O125)/(1-$F$2-E125-$B$4)</f>
        <v>9.7087378640776691</v>
      </c>
      <c r="Q125" s="9">
        <f>(P125-C125-O125-$B$4*P125-E125*P125)/P125</f>
        <v>0.14999999999999994</v>
      </c>
    </row>
    <row r="126" spans="1:17" x14ac:dyDescent="0.3">
      <c r="A126" s="7"/>
      <c r="B126" s="6"/>
      <c r="C126" s="8"/>
      <c r="D126" s="5"/>
      <c r="E126" s="28">
        <v>8.2000000000000003E-2</v>
      </c>
      <c r="F126" s="11">
        <f ca="1">IFERROR(
  INDEX(
    ML_FRETE!$B$2:$I$30,
    MATCH(D126, ML_FRETE!$J$2:$J$30, 1),
    MATCH(G126, {0,19,49,79,100,120,150,200}, 1)
  ),
0
)</f>
        <v>5.65</v>
      </c>
      <c r="G126" s="3">
        <f t="shared" ca="1" si="7"/>
        <v>9.4481605351170579</v>
      </c>
      <c r="H126" s="9">
        <f t="shared" ca="1" si="10"/>
        <v>0.15000000000000002</v>
      </c>
      <c r="I126" s="11">
        <f ca="1">IFERROR(
  INDEX(
    ML_FRETE!$B$2:$I$30,
    MATCH(D126, ML_FRETE!$J$2:$J$30, 1),
    MATCH(J126, {0,19,49,79,100,120,150,200}, 1)
  ),
5.65
)</f>
        <v>5.65</v>
      </c>
      <c r="J126" s="3">
        <f t="shared" ca="1" si="8"/>
        <v>8.7191358024691361</v>
      </c>
      <c r="K126" s="9">
        <f t="shared" ca="1" si="9"/>
        <v>0.14999999999999997</v>
      </c>
      <c r="L126" s="11">
        <f t="shared" ca="1" si="11"/>
        <v>5.408450704225352</v>
      </c>
      <c r="M126" s="3">
        <f t="shared" ca="1" si="12"/>
        <v>7.0422535211267601</v>
      </c>
      <c r="N126" s="9">
        <f t="shared" ca="1" si="13"/>
        <v>0.14999999999999994</v>
      </c>
      <c r="O126" s="11">
        <v>6</v>
      </c>
      <c r="P126" s="3">
        <f>(C126+O126)/(1-$F$2-E126-$B$4)</f>
        <v>9.7087378640776691</v>
      </c>
      <c r="Q126" s="9">
        <f>(P126-C126-O126-$B$4*P126-E126*P126)/P126</f>
        <v>0.14999999999999994</v>
      </c>
    </row>
    <row r="127" spans="1:17" x14ac:dyDescent="0.3">
      <c r="A127" s="7"/>
      <c r="B127" s="6"/>
      <c r="C127" s="8"/>
      <c r="D127" s="5"/>
      <c r="E127" s="28">
        <v>8.2000000000000003E-2</v>
      </c>
      <c r="F127" s="11">
        <f ca="1">IFERROR(
  INDEX(
    ML_FRETE!$B$2:$I$30,
    MATCH(D127, ML_FRETE!$J$2:$J$30, 1),
    MATCH(G127, {0,19,49,79,100,120,150,200}, 1)
  ),
0
)</f>
        <v>5.65</v>
      </c>
      <c r="G127" s="3">
        <f t="shared" ca="1" si="7"/>
        <v>9.4481605351170579</v>
      </c>
      <c r="H127" s="9">
        <f t="shared" ca="1" si="10"/>
        <v>0.15000000000000002</v>
      </c>
      <c r="I127" s="11">
        <f ca="1">IFERROR(
  INDEX(
    ML_FRETE!$B$2:$I$30,
    MATCH(D127, ML_FRETE!$J$2:$J$30, 1),
    MATCH(J127, {0,19,49,79,100,120,150,200}, 1)
  ),
5.65
)</f>
        <v>5.65</v>
      </c>
      <c r="J127" s="3">
        <f t="shared" ca="1" si="8"/>
        <v>8.7191358024691361</v>
      </c>
      <c r="K127" s="9">
        <f t="shared" ca="1" si="9"/>
        <v>0.14999999999999997</v>
      </c>
      <c r="L127" s="11">
        <f t="shared" ca="1" si="11"/>
        <v>5.408450704225352</v>
      </c>
      <c r="M127" s="3">
        <f t="shared" ca="1" si="12"/>
        <v>7.0422535211267601</v>
      </c>
      <c r="N127" s="9">
        <f t="shared" ca="1" si="13"/>
        <v>0.14999999999999994</v>
      </c>
      <c r="O127" s="11">
        <v>6</v>
      </c>
      <c r="P127" s="3">
        <f>(C127+O127)/(1-$F$2-E127-$B$4)</f>
        <v>9.7087378640776691</v>
      </c>
      <c r="Q127" s="9">
        <f>(P127-C127-O127-$B$4*P127-E127*P127)/P127</f>
        <v>0.14999999999999994</v>
      </c>
    </row>
    <row r="128" spans="1:17" x14ac:dyDescent="0.3">
      <c r="A128" s="7"/>
      <c r="B128" s="6"/>
      <c r="C128" s="8"/>
      <c r="D128" s="5"/>
      <c r="E128" s="28">
        <v>8.2000000000000003E-2</v>
      </c>
      <c r="F128" s="11">
        <f ca="1">IFERROR(
  INDEX(
    ML_FRETE!$B$2:$I$30,
    MATCH(D128, ML_FRETE!$J$2:$J$30, 1),
    MATCH(G128, {0,19,49,79,100,120,150,200}, 1)
  ),
0
)</f>
        <v>5.65</v>
      </c>
      <c r="G128" s="3">
        <f t="shared" ca="1" si="7"/>
        <v>9.4481605351170579</v>
      </c>
      <c r="H128" s="9">
        <f t="shared" ca="1" si="10"/>
        <v>0.15000000000000002</v>
      </c>
      <c r="I128" s="11">
        <f ca="1">IFERROR(
  INDEX(
    ML_FRETE!$B$2:$I$30,
    MATCH(D128, ML_FRETE!$J$2:$J$30, 1),
    MATCH(J128, {0,19,49,79,100,120,150,200}, 1)
  ),
5.65
)</f>
        <v>5.65</v>
      </c>
      <c r="J128" s="3">
        <f t="shared" ca="1" si="8"/>
        <v>8.7191358024691361</v>
      </c>
      <c r="K128" s="9">
        <f t="shared" ca="1" si="9"/>
        <v>0.14999999999999997</v>
      </c>
      <c r="L128" s="11">
        <f t="shared" ca="1" si="11"/>
        <v>5.408450704225352</v>
      </c>
      <c r="M128" s="3">
        <f t="shared" ca="1" si="12"/>
        <v>7.0422535211267601</v>
      </c>
      <c r="N128" s="9">
        <f t="shared" ca="1" si="13"/>
        <v>0.14999999999999994</v>
      </c>
      <c r="O128" s="11">
        <v>6</v>
      </c>
      <c r="P128" s="3">
        <f>(C128+O128)/(1-$F$2-E128-$B$4)</f>
        <v>9.7087378640776691</v>
      </c>
      <c r="Q128" s="9">
        <f>(P128-C128-O128-$B$4*P128-E128*P128)/P128</f>
        <v>0.14999999999999994</v>
      </c>
    </row>
    <row r="129" spans="1:17" x14ac:dyDescent="0.3">
      <c r="A129" s="7"/>
      <c r="B129" s="6"/>
      <c r="C129" s="8"/>
      <c r="D129" s="5"/>
      <c r="E129" s="28">
        <v>8.2000000000000003E-2</v>
      </c>
      <c r="F129" s="11">
        <f ca="1">IFERROR(
  INDEX(
    ML_FRETE!$B$2:$I$30,
    MATCH(D129, ML_FRETE!$J$2:$J$30, 1),
    MATCH(G129, {0,19,49,79,100,120,150,200}, 1)
  ),
0
)</f>
        <v>5.65</v>
      </c>
      <c r="G129" s="3">
        <f t="shared" ca="1" si="7"/>
        <v>9.4481605351170579</v>
      </c>
      <c r="H129" s="9">
        <f t="shared" ca="1" si="10"/>
        <v>0.15000000000000002</v>
      </c>
      <c r="I129" s="11">
        <f ca="1">IFERROR(
  INDEX(
    ML_FRETE!$B$2:$I$30,
    MATCH(D129, ML_FRETE!$J$2:$J$30, 1),
    MATCH(J129, {0,19,49,79,100,120,150,200}, 1)
  ),
5.65
)</f>
        <v>5.65</v>
      </c>
      <c r="J129" s="3">
        <f t="shared" ca="1" si="8"/>
        <v>8.7191358024691361</v>
      </c>
      <c r="K129" s="9">
        <f t="shared" ca="1" si="9"/>
        <v>0.14999999999999997</v>
      </c>
      <c r="L129" s="11">
        <f t="shared" ca="1" si="11"/>
        <v>5.408450704225352</v>
      </c>
      <c r="M129" s="3">
        <f t="shared" ca="1" si="12"/>
        <v>7.0422535211267601</v>
      </c>
      <c r="N129" s="9">
        <f t="shared" ca="1" si="13"/>
        <v>0.14999999999999994</v>
      </c>
      <c r="O129" s="11">
        <v>6</v>
      </c>
      <c r="P129" s="3">
        <f>(C129+O129)/(1-$F$2-E129-$B$4)</f>
        <v>9.7087378640776691</v>
      </c>
      <c r="Q129" s="9">
        <f>(P129-C129-O129-$B$4*P129-E129*P129)/P129</f>
        <v>0.14999999999999994</v>
      </c>
    </row>
    <row r="130" spans="1:17" x14ac:dyDescent="0.3">
      <c r="A130" s="7"/>
      <c r="B130" s="6"/>
      <c r="C130" s="8"/>
      <c r="D130" s="5"/>
      <c r="E130" s="28">
        <v>8.2000000000000003E-2</v>
      </c>
      <c r="F130" s="11">
        <f ca="1">IFERROR(
  INDEX(
    ML_FRETE!$B$2:$I$30,
    MATCH(D130, ML_FRETE!$J$2:$J$30, 1),
    MATCH(G130, {0,19,49,79,100,120,150,200}, 1)
  ),
0
)</f>
        <v>5.65</v>
      </c>
      <c r="G130" s="3">
        <f t="shared" ca="1" si="7"/>
        <v>9.4481605351170579</v>
      </c>
      <c r="H130" s="9">
        <f t="shared" ca="1" si="10"/>
        <v>0.15000000000000002</v>
      </c>
      <c r="I130" s="11">
        <f ca="1">IFERROR(
  INDEX(
    ML_FRETE!$B$2:$I$30,
    MATCH(D130, ML_FRETE!$J$2:$J$30, 1),
    MATCH(J130, {0,19,49,79,100,120,150,200}, 1)
  ),
5.65
)</f>
        <v>5.65</v>
      </c>
      <c r="J130" s="3">
        <f t="shared" ca="1" si="8"/>
        <v>8.7191358024691361</v>
      </c>
      <c r="K130" s="9">
        <f t="shared" ca="1" si="9"/>
        <v>0.14999999999999997</v>
      </c>
      <c r="L130" s="11">
        <f t="shared" ca="1" si="11"/>
        <v>5.408450704225352</v>
      </c>
      <c r="M130" s="3">
        <f t="shared" ca="1" si="12"/>
        <v>7.0422535211267601</v>
      </c>
      <c r="N130" s="9">
        <f t="shared" ca="1" si="13"/>
        <v>0.14999999999999994</v>
      </c>
      <c r="O130" s="11">
        <v>6</v>
      </c>
      <c r="P130" s="3">
        <f>(C130+O130)/(1-$F$2-E130-$B$4)</f>
        <v>9.7087378640776691</v>
      </c>
      <c r="Q130" s="9">
        <f>(P130-C130-O130-$B$4*P130-E130*P130)/P130</f>
        <v>0.14999999999999994</v>
      </c>
    </row>
    <row r="131" spans="1:17" x14ac:dyDescent="0.3">
      <c r="A131" s="7"/>
      <c r="B131" s="6"/>
      <c r="C131" s="8"/>
      <c r="D131" s="5"/>
      <c r="E131" s="28">
        <v>8.2000000000000003E-2</v>
      </c>
      <c r="F131" s="11">
        <f ca="1">IFERROR(
  INDEX(
    ML_FRETE!$B$2:$I$30,
    MATCH(D131, ML_FRETE!$J$2:$J$30, 1),
    MATCH(G131, {0,19,49,79,100,120,150,200}, 1)
  ),
0
)</f>
        <v>5.65</v>
      </c>
      <c r="G131" s="3">
        <f t="shared" ca="1" si="7"/>
        <v>9.4481605351170579</v>
      </c>
      <c r="H131" s="9">
        <f t="shared" ca="1" si="10"/>
        <v>0.15000000000000002</v>
      </c>
      <c r="I131" s="11">
        <f ca="1">IFERROR(
  INDEX(
    ML_FRETE!$B$2:$I$30,
    MATCH(D131, ML_FRETE!$J$2:$J$30, 1),
    MATCH(J131, {0,19,49,79,100,120,150,200}, 1)
  ),
5.65
)</f>
        <v>5.65</v>
      </c>
      <c r="J131" s="3">
        <f t="shared" ca="1" si="8"/>
        <v>8.7191358024691361</v>
      </c>
      <c r="K131" s="9">
        <f t="shared" ca="1" si="9"/>
        <v>0.14999999999999997</v>
      </c>
      <c r="L131" s="11">
        <f t="shared" ca="1" si="11"/>
        <v>5.408450704225352</v>
      </c>
      <c r="M131" s="3">
        <f t="shared" ca="1" si="12"/>
        <v>7.0422535211267601</v>
      </c>
      <c r="N131" s="9">
        <f t="shared" ca="1" si="13"/>
        <v>0.14999999999999994</v>
      </c>
      <c r="O131" s="11">
        <v>6</v>
      </c>
      <c r="P131" s="3">
        <f>(C131+O131)/(1-$F$2-E131-$B$4)</f>
        <v>9.7087378640776691</v>
      </c>
      <c r="Q131" s="9">
        <f>(P131-C131-O131-$B$4*P131-E131*P131)/P131</f>
        <v>0.14999999999999994</v>
      </c>
    </row>
    <row r="132" spans="1:17" x14ac:dyDescent="0.3">
      <c r="A132" s="7"/>
      <c r="B132" s="6"/>
      <c r="C132" s="8"/>
      <c r="D132" s="5"/>
      <c r="E132" s="28">
        <v>8.2000000000000003E-2</v>
      </c>
      <c r="F132" s="11">
        <f ca="1">IFERROR(
  INDEX(
    ML_FRETE!$B$2:$I$30,
    MATCH(D132, ML_FRETE!$J$2:$J$30, 1),
    MATCH(G132, {0,19,49,79,100,120,150,200}, 1)
  ),
0
)</f>
        <v>5.65</v>
      </c>
      <c r="G132" s="3">
        <f t="shared" ca="1" si="7"/>
        <v>9.4481605351170579</v>
      </c>
      <c r="H132" s="9">
        <f t="shared" ca="1" si="10"/>
        <v>0.15000000000000002</v>
      </c>
      <c r="I132" s="11">
        <f ca="1">IFERROR(
  INDEX(
    ML_FRETE!$B$2:$I$30,
    MATCH(D132, ML_FRETE!$J$2:$J$30, 1),
    MATCH(J132, {0,19,49,79,100,120,150,200}, 1)
  ),
5.65
)</f>
        <v>5.65</v>
      </c>
      <c r="J132" s="3">
        <f t="shared" ca="1" si="8"/>
        <v>8.7191358024691361</v>
      </c>
      <c r="K132" s="9">
        <f t="shared" ca="1" si="9"/>
        <v>0.14999999999999997</v>
      </c>
      <c r="L132" s="11">
        <f t="shared" ca="1" si="11"/>
        <v>5.408450704225352</v>
      </c>
      <c r="M132" s="3">
        <f t="shared" ca="1" si="12"/>
        <v>7.0422535211267601</v>
      </c>
      <c r="N132" s="9">
        <f t="shared" ca="1" si="13"/>
        <v>0.14999999999999994</v>
      </c>
      <c r="O132" s="11">
        <v>6</v>
      </c>
      <c r="P132" s="3">
        <f>(C132+O132)/(1-$F$2-E132-$B$4)</f>
        <v>9.7087378640776691</v>
      </c>
      <c r="Q132" s="9">
        <f>(P132-C132-O132-$B$4*P132-E132*P132)/P132</f>
        <v>0.14999999999999994</v>
      </c>
    </row>
    <row r="133" spans="1:17" x14ac:dyDescent="0.3">
      <c r="A133" s="7"/>
      <c r="B133" s="6"/>
      <c r="C133" s="8"/>
      <c r="D133" s="5"/>
      <c r="E133" s="28">
        <v>8.2000000000000003E-2</v>
      </c>
      <c r="F133" s="11">
        <f ca="1">IFERROR(
  INDEX(
    ML_FRETE!$B$2:$I$30,
    MATCH(D133, ML_FRETE!$J$2:$J$30, 1),
    MATCH(G133, {0,19,49,79,100,120,150,200}, 1)
  ),
0
)</f>
        <v>5.65</v>
      </c>
      <c r="G133" s="3">
        <f t="shared" ca="1" si="7"/>
        <v>9.4481605351170579</v>
      </c>
      <c r="H133" s="9">
        <f t="shared" ca="1" si="10"/>
        <v>0.15000000000000002</v>
      </c>
      <c r="I133" s="11">
        <f ca="1">IFERROR(
  INDEX(
    ML_FRETE!$B$2:$I$30,
    MATCH(D133, ML_FRETE!$J$2:$J$30, 1),
    MATCH(J133, {0,19,49,79,100,120,150,200}, 1)
  ),
5.65
)</f>
        <v>5.65</v>
      </c>
      <c r="J133" s="3">
        <f t="shared" ca="1" si="8"/>
        <v>8.7191358024691361</v>
      </c>
      <c r="K133" s="9">
        <f t="shared" ca="1" si="9"/>
        <v>0.14999999999999997</v>
      </c>
      <c r="L133" s="11">
        <f t="shared" ca="1" si="11"/>
        <v>5.408450704225352</v>
      </c>
      <c r="M133" s="3">
        <f t="shared" ca="1" si="12"/>
        <v>7.0422535211267601</v>
      </c>
      <c r="N133" s="9">
        <f t="shared" ca="1" si="13"/>
        <v>0.14999999999999994</v>
      </c>
      <c r="O133" s="11">
        <v>6</v>
      </c>
      <c r="P133" s="3">
        <f>(C133+O133)/(1-$F$2-E133-$B$4)</f>
        <v>9.7087378640776691</v>
      </c>
      <c r="Q133" s="9">
        <f>(P133-C133-O133-$B$4*P133-E133*P133)/P133</f>
        <v>0.14999999999999994</v>
      </c>
    </row>
    <row r="134" spans="1:17" x14ac:dyDescent="0.3">
      <c r="A134" s="7"/>
      <c r="B134" s="6"/>
      <c r="C134" s="8"/>
      <c r="D134" s="5"/>
      <c r="E134" s="28">
        <v>8.2000000000000003E-2</v>
      </c>
      <c r="F134" s="11">
        <f ca="1">IFERROR(
  INDEX(
    ML_FRETE!$B$2:$I$30,
    MATCH(D134, ML_FRETE!$J$2:$J$30, 1),
    MATCH(G134, {0,19,49,79,100,120,150,200}, 1)
  ),
0
)</f>
        <v>5.65</v>
      </c>
      <c r="G134" s="3">
        <f t="shared" ca="1" si="7"/>
        <v>9.4481605351170579</v>
      </c>
      <c r="H134" s="9">
        <f t="shared" ca="1" si="10"/>
        <v>0.15000000000000002</v>
      </c>
      <c r="I134" s="11">
        <f ca="1">IFERROR(
  INDEX(
    ML_FRETE!$B$2:$I$30,
    MATCH(D134, ML_FRETE!$J$2:$J$30, 1),
    MATCH(J134, {0,19,49,79,100,120,150,200}, 1)
  ),
5.65
)</f>
        <v>5.65</v>
      </c>
      <c r="J134" s="3">
        <f t="shared" ca="1" si="8"/>
        <v>8.7191358024691361</v>
      </c>
      <c r="K134" s="9">
        <f t="shared" ca="1" si="9"/>
        <v>0.14999999999999997</v>
      </c>
      <c r="L134" s="11">
        <f t="shared" ca="1" si="11"/>
        <v>5.408450704225352</v>
      </c>
      <c r="M134" s="3">
        <f t="shared" ca="1" si="12"/>
        <v>7.0422535211267601</v>
      </c>
      <c r="N134" s="9">
        <f t="shared" ca="1" si="13"/>
        <v>0.14999999999999994</v>
      </c>
      <c r="O134" s="11">
        <v>6</v>
      </c>
      <c r="P134" s="3">
        <f>(C134+O134)/(1-$F$2-E134-$B$4)</f>
        <v>9.7087378640776691</v>
      </c>
      <c r="Q134" s="9">
        <f>(P134-C134-O134-$B$4*P134-E134*P134)/P134</f>
        <v>0.14999999999999994</v>
      </c>
    </row>
    <row r="135" spans="1:17" x14ac:dyDescent="0.3">
      <c r="A135" s="7"/>
      <c r="B135" s="6"/>
      <c r="C135" s="8"/>
      <c r="D135" s="5"/>
      <c r="E135" s="28">
        <v>8.2000000000000003E-2</v>
      </c>
      <c r="F135" s="11">
        <f ca="1">IFERROR(
  INDEX(
    ML_FRETE!$B$2:$I$30,
    MATCH(D135, ML_FRETE!$J$2:$J$30, 1),
    MATCH(G135, {0,19,49,79,100,120,150,200}, 1)
  ),
0
)</f>
        <v>5.65</v>
      </c>
      <c r="G135" s="3">
        <f t="shared" ca="1" si="7"/>
        <v>9.4481605351170579</v>
      </c>
      <c r="H135" s="9">
        <f t="shared" ca="1" si="10"/>
        <v>0.15000000000000002</v>
      </c>
      <c r="I135" s="11">
        <f ca="1">IFERROR(
  INDEX(
    ML_FRETE!$B$2:$I$30,
    MATCH(D135, ML_FRETE!$J$2:$J$30, 1),
    MATCH(J135, {0,19,49,79,100,120,150,200}, 1)
  ),
5.65
)</f>
        <v>5.65</v>
      </c>
      <c r="J135" s="3">
        <f t="shared" ca="1" si="8"/>
        <v>8.7191358024691361</v>
      </c>
      <c r="K135" s="9">
        <f t="shared" ca="1" si="9"/>
        <v>0.14999999999999997</v>
      </c>
      <c r="L135" s="11">
        <f t="shared" ca="1" si="11"/>
        <v>5.408450704225352</v>
      </c>
      <c r="M135" s="3">
        <f t="shared" ca="1" si="12"/>
        <v>7.0422535211267601</v>
      </c>
      <c r="N135" s="9">
        <f t="shared" ca="1" si="13"/>
        <v>0.14999999999999994</v>
      </c>
      <c r="O135" s="11">
        <v>6</v>
      </c>
      <c r="P135" s="3">
        <f>(C135+O135)/(1-$F$2-E135-$B$4)</f>
        <v>9.7087378640776691</v>
      </c>
      <c r="Q135" s="9">
        <f>(P135-C135-O135-$B$4*P135-E135*P135)/P135</f>
        <v>0.14999999999999994</v>
      </c>
    </row>
    <row r="136" spans="1:17" x14ac:dyDescent="0.3">
      <c r="A136" s="7"/>
      <c r="B136" s="6"/>
      <c r="C136" s="8"/>
      <c r="D136" s="5"/>
      <c r="E136" s="28">
        <v>8.2000000000000003E-2</v>
      </c>
      <c r="F136" s="11">
        <f ca="1">IFERROR(
  INDEX(
    ML_FRETE!$B$2:$I$30,
    MATCH(D136, ML_FRETE!$J$2:$J$30, 1),
    MATCH(G136, {0,19,49,79,100,120,150,200}, 1)
  ),
0
)</f>
        <v>5.65</v>
      </c>
      <c r="G136" s="3">
        <f t="shared" ref="G136:G199" ca="1" si="14">(C136+F136)/(1-$F$2-E136-$B$2)</f>
        <v>9.4481605351170579</v>
      </c>
      <c r="H136" s="9">
        <f t="shared" ca="1" si="10"/>
        <v>0.15000000000000002</v>
      </c>
      <c r="I136" s="11">
        <f ca="1">IFERROR(
  INDEX(
    ML_FRETE!$B$2:$I$30,
    MATCH(D136, ML_FRETE!$J$2:$J$30, 1),
    MATCH(J136, {0,19,49,79,100,120,150,200}, 1)
  ),
5.65
)</f>
        <v>5.65</v>
      </c>
      <c r="J136" s="3">
        <f t="shared" ref="J136:J199" ca="1" si="15">(C136+I136)/(1-$F$2-E136-$B$3)</f>
        <v>8.7191358024691361</v>
      </c>
      <c r="K136" s="9">
        <f t="shared" ref="K136:K199" ca="1" si="16">(J136-I136-E136*J136-C136-$B$3*J136)/J136</f>
        <v>0.14999999999999997</v>
      </c>
      <c r="L136" s="11">
        <f t="shared" ca="1" si="11"/>
        <v>5.408450704225352</v>
      </c>
      <c r="M136" s="3">
        <f t="shared" ca="1" si="12"/>
        <v>7.0422535211267601</v>
      </c>
      <c r="N136" s="9">
        <f t="shared" ca="1" si="13"/>
        <v>0.14999999999999994</v>
      </c>
      <c r="O136" s="11">
        <v>6</v>
      </c>
      <c r="P136" s="3">
        <f>(C136+O136)/(1-$F$2-E136-$B$4)</f>
        <v>9.7087378640776691</v>
      </c>
      <c r="Q136" s="9">
        <f>(P136-C136-O136-$B$4*P136-E136*P136)/P136</f>
        <v>0.14999999999999994</v>
      </c>
    </row>
    <row r="137" spans="1:17" x14ac:dyDescent="0.3">
      <c r="A137" s="7"/>
      <c r="B137" s="6"/>
      <c r="C137" s="8"/>
      <c r="D137" s="5"/>
      <c r="E137" s="28">
        <v>8.2000000000000003E-2</v>
      </c>
      <c r="F137" s="11">
        <f ca="1">IFERROR(
  INDEX(
    ML_FRETE!$B$2:$I$30,
    MATCH(D137, ML_FRETE!$J$2:$J$30, 1),
    MATCH(G137, {0,19,49,79,100,120,150,200}, 1)
  ),
0
)</f>
        <v>5.65</v>
      </c>
      <c r="G137" s="3">
        <f t="shared" ca="1" si="14"/>
        <v>9.4481605351170579</v>
      </c>
      <c r="H137" s="9">
        <f t="shared" ref="H137:H200" ca="1" si="17">(G137-F137-E137*G137-C137-$B$2*G137)/G137</f>
        <v>0.15000000000000002</v>
      </c>
      <c r="I137" s="11">
        <f ca="1">IFERROR(
  INDEX(
    ML_FRETE!$B$2:$I$30,
    MATCH(D137, ML_FRETE!$J$2:$J$30, 1),
    MATCH(J137, {0,19,49,79,100,120,150,200}, 1)
  ),
5.65
)</f>
        <v>5.65</v>
      </c>
      <c r="J137" s="3">
        <f t="shared" ca="1" si="15"/>
        <v>8.7191358024691361</v>
      </c>
      <c r="K137" s="9">
        <f t="shared" ca="1" si="16"/>
        <v>0.14999999999999997</v>
      </c>
      <c r="L137" s="11">
        <f t="shared" ref="L137:L200" ca="1" si="18">IF(M137&lt;=79.99,4+M137*0.2,
 IF(M137&lt;=99.99,16+M137*0.14,
  IF(M137&lt;=199.99,20+M137*0.14,
   26+M137*0.14
  )
 )
)</f>
        <v>5.408450704225352</v>
      </c>
      <c r="M137" s="3">
        <f t="shared" ref="M137:M200" ca="1" si="19">(C137+L137)/(1-$F$2-E137)</f>
        <v>7.0422535211267601</v>
      </c>
      <c r="N137" s="9">
        <f t="shared" ref="N137:N200" ca="1" si="20">(M137-L137-C137-M137*E137)/M137</f>
        <v>0.14999999999999994</v>
      </c>
      <c r="O137" s="11">
        <v>6</v>
      </c>
      <c r="P137" s="3">
        <f>(C137+O137)/(1-$F$2-E137-$B$4)</f>
        <v>9.7087378640776691</v>
      </c>
      <c r="Q137" s="9">
        <f>(P137-C137-O137-$B$4*P137-E137*P137)/P137</f>
        <v>0.14999999999999994</v>
      </c>
    </row>
    <row r="138" spans="1:17" x14ac:dyDescent="0.3">
      <c r="A138" s="7"/>
      <c r="B138" s="6"/>
      <c r="C138" s="8"/>
      <c r="D138" s="5"/>
      <c r="E138" s="28">
        <v>8.2000000000000003E-2</v>
      </c>
      <c r="F138" s="11">
        <f ca="1">IFERROR(
  INDEX(
    ML_FRETE!$B$2:$I$30,
    MATCH(D138, ML_FRETE!$J$2:$J$30, 1),
    MATCH(G138, {0,19,49,79,100,120,150,200}, 1)
  ),
0
)</f>
        <v>5.65</v>
      </c>
      <c r="G138" s="3">
        <f t="shared" ca="1" si="14"/>
        <v>9.4481605351170579</v>
      </c>
      <c r="H138" s="9">
        <f t="shared" ca="1" si="17"/>
        <v>0.15000000000000002</v>
      </c>
      <c r="I138" s="11">
        <f ca="1">IFERROR(
  INDEX(
    ML_FRETE!$B$2:$I$30,
    MATCH(D138, ML_FRETE!$J$2:$J$30, 1),
    MATCH(J138, {0,19,49,79,100,120,150,200}, 1)
  ),
5.65
)</f>
        <v>5.65</v>
      </c>
      <c r="J138" s="3">
        <f t="shared" ca="1" si="15"/>
        <v>8.7191358024691361</v>
      </c>
      <c r="K138" s="9">
        <f t="shared" ca="1" si="16"/>
        <v>0.14999999999999997</v>
      </c>
      <c r="L138" s="11">
        <f t="shared" ca="1" si="18"/>
        <v>5.408450704225352</v>
      </c>
      <c r="M138" s="3">
        <f t="shared" ca="1" si="19"/>
        <v>7.0422535211267601</v>
      </c>
      <c r="N138" s="9">
        <f t="shared" ca="1" si="20"/>
        <v>0.14999999999999994</v>
      </c>
      <c r="O138" s="11">
        <v>6</v>
      </c>
      <c r="P138" s="3">
        <f>(C138+O138)/(1-$F$2-E138-$B$4)</f>
        <v>9.7087378640776691</v>
      </c>
      <c r="Q138" s="9">
        <f>(P138-C138-O138-$B$4*P138-E138*P138)/P138</f>
        <v>0.14999999999999994</v>
      </c>
    </row>
    <row r="139" spans="1:17" x14ac:dyDescent="0.3">
      <c r="A139" s="7"/>
      <c r="B139" s="6"/>
      <c r="C139" s="8"/>
      <c r="D139" s="5"/>
      <c r="E139" s="28">
        <v>8.2000000000000003E-2</v>
      </c>
      <c r="F139" s="11">
        <f ca="1">IFERROR(
  INDEX(
    ML_FRETE!$B$2:$I$30,
    MATCH(D139, ML_FRETE!$J$2:$J$30, 1),
    MATCH(G139, {0,19,49,79,100,120,150,200}, 1)
  ),
0
)</f>
        <v>5.65</v>
      </c>
      <c r="G139" s="3">
        <f t="shared" ca="1" si="14"/>
        <v>9.4481605351170579</v>
      </c>
      <c r="H139" s="9">
        <f t="shared" ca="1" si="17"/>
        <v>0.15000000000000002</v>
      </c>
      <c r="I139" s="11">
        <f ca="1">IFERROR(
  INDEX(
    ML_FRETE!$B$2:$I$30,
    MATCH(D139, ML_FRETE!$J$2:$J$30, 1),
    MATCH(J139, {0,19,49,79,100,120,150,200}, 1)
  ),
5.65
)</f>
        <v>5.65</v>
      </c>
      <c r="J139" s="3">
        <f t="shared" ca="1" si="15"/>
        <v>8.7191358024691361</v>
      </c>
      <c r="K139" s="9">
        <f t="shared" ca="1" si="16"/>
        <v>0.14999999999999997</v>
      </c>
      <c r="L139" s="11">
        <f t="shared" ca="1" si="18"/>
        <v>5.408450704225352</v>
      </c>
      <c r="M139" s="3">
        <f t="shared" ca="1" si="19"/>
        <v>7.0422535211267601</v>
      </c>
      <c r="N139" s="9">
        <f t="shared" ca="1" si="20"/>
        <v>0.14999999999999994</v>
      </c>
      <c r="O139" s="11">
        <v>6</v>
      </c>
      <c r="P139" s="3">
        <f>(C139+O139)/(1-$F$2-E139-$B$4)</f>
        <v>9.7087378640776691</v>
      </c>
      <c r="Q139" s="9">
        <f>(P139-C139-O139-$B$4*P139-E139*P139)/P139</f>
        <v>0.14999999999999994</v>
      </c>
    </row>
    <row r="140" spans="1:17" x14ac:dyDescent="0.3">
      <c r="A140" s="7"/>
      <c r="B140" s="6"/>
      <c r="C140" s="8"/>
      <c r="D140" s="5"/>
      <c r="E140" s="28">
        <v>8.2000000000000003E-2</v>
      </c>
      <c r="F140" s="11">
        <f ca="1">IFERROR(
  INDEX(
    ML_FRETE!$B$2:$I$30,
    MATCH(D140, ML_FRETE!$J$2:$J$30, 1),
    MATCH(G140, {0,19,49,79,100,120,150,200}, 1)
  ),
0
)</f>
        <v>5.65</v>
      </c>
      <c r="G140" s="3">
        <f t="shared" ca="1" si="14"/>
        <v>9.4481605351170579</v>
      </c>
      <c r="H140" s="9">
        <f t="shared" ca="1" si="17"/>
        <v>0.15000000000000002</v>
      </c>
      <c r="I140" s="11">
        <f ca="1">IFERROR(
  INDEX(
    ML_FRETE!$B$2:$I$30,
    MATCH(D140, ML_FRETE!$J$2:$J$30, 1),
    MATCH(J140, {0,19,49,79,100,120,150,200}, 1)
  ),
5.65
)</f>
        <v>5.65</v>
      </c>
      <c r="J140" s="3">
        <f t="shared" ca="1" si="15"/>
        <v>8.7191358024691361</v>
      </c>
      <c r="K140" s="9">
        <f t="shared" ca="1" si="16"/>
        <v>0.14999999999999997</v>
      </c>
      <c r="L140" s="11">
        <f t="shared" ca="1" si="18"/>
        <v>5.408450704225352</v>
      </c>
      <c r="M140" s="3">
        <f t="shared" ca="1" si="19"/>
        <v>7.0422535211267601</v>
      </c>
      <c r="N140" s="9">
        <f t="shared" ca="1" si="20"/>
        <v>0.14999999999999994</v>
      </c>
      <c r="O140" s="11">
        <v>6</v>
      </c>
      <c r="P140" s="3">
        <f>(C140+O140)/(1-$F$2-E140-$B$4)</f>
        <v>9.7087378640776691</v>
      </c>
      <c r="Q140" s="9">
        <f>(P140-C140-O140-$B$4*P140-E140*P140)/P140</f>
        <v>0.14999999999999994</v>
      </c>
    </row>
    <row r="141" spans="1:17" x14ac:dyDescent="0.3">
      <c r="A141" s="7"/>
      <c r="B141" s="6"/>
      <c r="C141" s="8"/>
      <c r="D141" s="5"/>
      <c r="E141" s="28">
        <v>8.2000000000000003E-2</v>
      </c>
      <c r="F141" s="11">
        <f ca="1">IFERROR(
  INDEX(
    ML_FRETE!$B$2:$I$30,
    MATCH(D141, ML_FRETE!$J$2:$J$30, 1),
    MATCH(G141, {0,19,49,79,100,120,150,200}, 1)
  ),
0
)</f>
        <v>5.65</v>
      </c>
      <c r="G141" s="3">
        <f t="shared" ca="1" si="14"/>
        <v>9.4481605351170579</v>
      </c>
      <c r="H141" s="9">
        <f t="shared" ca="1" si="17"/>
        <v>0.15000000000000002</v>
      </c>
      <c r="I141" s="11">
        <f ca="1">IFERROR(
  INDEX(
    ML_FRETE!$B$2:$I$30,
    MATCH(D141, ML_FRETE!$J$2:$J$30, 1),
    MATCH(J141, {0,19,49,79,100,120,150,200}, 1)
  ),
5.65
)</f>
        <v>5.65</v>
      </c>
      <c r="J141" s="3">
        <f t="shared" ca="1" si="15"/>
        <v>8.7191358024691361</v>
      </c>
      <c r="K141" s="9">
        <f t="shared" ca="1" si="16"/>
        <v>0.14999999999999997</v>
      </c>
      <c r="L141" s="11">
        <f t="shared" ca="1" si="18"/>
        <v>5.408450704225352</v>
      </c>
      <c r="M141" s="3">
        <f t="shared" ca="1" si="19"/>
        <v>7.0422535211267601</v>
      </c>
      <c r="N141" s="9">
        <f t="shared" ca="1" si="20"/>
        <v>0.14999999999999994</v>
      </c>
      <c r="O141" s="11">
        <v>6</v>
      </c>
      <c r="P141" s="3">
        <f>(C141+O141)/(1-$F$2-E141-$B$4)</f>
        <v>9.7087378640776691</v>
      </c>
      <c r="Q141" s="9">
        <f>(P141-C141-O141-$B$4*P141-E141*P141)/P141</f>
        <v>0.14999999999999994</v>
      </c>
    </row>
    <row r="142" spans="1:17" x14ac:dyDescent="0.3">
      <c r="A142" s="7"/>
      <c r="B142" s="6"/>
      <c r="C142" s="8"/>
      <c r="D142" s="5"/>
      <c r="E142" s="28">
        <v>8.2000000000000003E-2</v>
      </c>
      <c r="F142" s="11">
        <f ca="1">IFERROR(
  INDEX(
    ML_FRETE!$B$2:$I$30,
    MATCH(D142, ML_FRETE!$J$2:$J$30, 1),
    MATCH(G142, {0,19,49,79,100,120,150,200}, 1)
  ),
0
)</f>
        <v>5.65</v>
      </c>
      <c r="G142" s="3">
        <f t="shared" ca="1" si="14"/>
        <v>9.4481605351170579</v>
      </c>
      <c r="H142" s="9">
        <f t="shared" ca="1" si="17"/>
        <v>0.15000000000000002</v>
      </c>
      <c r="I142" s="11">
        <f ca="1">IFERROR(
  INDEX(
    ML_FRETE!$B$2:$I$30,
    MATCH(D142, ML_FRETE!$J$2:$J$30, 1),
    MATCH(J142, {0,19,49,79,100,120,150,200}, 1)
  ),
5.65
)</f>
        <v>5.65</v>
      </c>
      <c r="J142" s="3">
        <f t="shared" ca="1" si="15"/>
        <v>8.7191358024691361</v>
      </c>
      <c r="K142" s="9">
        <f t="shared" ca="1" si="16"/>
        <v>0.14999999999999997</v>
      </c>
      <c r="L142" s="11">
        <f t="shared" ca="1" si="18"/>
        <v>5.408450704225352</v>
      </c>
      <c r="M142" s="3">
        <f t="shared" ca="1" si="19"/>
        <v>7.0422535211267601</v>
      </c>
      <c r="N142" s="9">
        <f t="shared" ca="1" si="20"/>
        <v>0.14999999999999994</v>
      </c>
      <c r="O142" s="11">
        <v>6</v>
      </c>
      <c r="P142" s="3">
        <f>(C142+O142)/(1-$F$2-E142-$B$4)</f>
        <v>9.7087378640776691</v>
      </c>
      <c r="Q142" s="9">
        <f>(P142-C142-O142-$B$4*P142-E142*P142)/P142</f>
        <v>0.14999999999999994</v>
      </c>
    </row>
    <row r="143" spans="1:17" x14ac:dyDescent="0.3">
      <c r="A143" s="7"/>
      <c r="B143" s="6"/>
      <c r="C143" s="8"/>
      <c r="D143" s="5"/>
      <c r="E143" s="28">
        <v>8.2000000000000003E-2</v>
      </c>
      <c r="F143" s="11">
        <f ca="1">IFERROR(
  INDEX(
    ML_FRETE!$B$2:$I$30,
    MATCH(D143, ML_FRETE!$J$2:$J$30, 1),
    MATCH(G143, {0,19,49,79,100,120,150,200}, 1)
  ),
0
)</f>
        <v>5.65</v>
      </c>
      <c r="G143" s="3">
        <f t="shared" ca="1" si="14"/>
        <v>9.4481605351170579</v>
      </c>
      <c r="H143" s="9">
        <f t="shared" ca="1" si="17"/>
        <v>0.15000000000000002</v>
      </c>
      <c r="I143" s="11">
        <f ca="1">IFERROR(
  INDEX(
    ML_FRETE!$B$2:$I$30,
    MATCH(D143, ML_FRETE!$J$2:$J$30, 1),
    MATCH(J143, {0,19,49,79,100,120,150,200}, 1)
  ),
5.65
)</f>
        <v>5.65</v>
      </c>
      <c r="J143" s="3">
        <f t="shared" ca="1" si="15"/>
        <v>8.7191358024691361</v>
      </c>
      <c r="K143" s="9">
        <f t="shared" ca="1" si="16"/>
        <v>0.14999999999999997</v>
      </c>
      <c r="L143" s="11">
        <f t="shared" ca="1" si="18"/>
        <v>5.408450704225352</v>
      </c>
      <c r="M143" s="3">
        <f t="shared" ca="1" si="19"/>
        <v>7.0422535211267601</v>
      </c>
      <c r="N143" s="9">
        <f t="shared" ca="1" si="20"/>
        <v>0.14999999999999994</v>
      </c>
      <c r="O143" s="11">
        <v>6</v>
      </c>
      <c r="P143" s="3">
        <f>(C143+O143)/(1-$F$2-E143-$B$4)</f>
        <v>9.7087378640776691</v>
      </c>
      <c r="Q143" s="9">
        <f>(P143-C143-O143-$B$4*P143-E143*P143)/P143</f>
        <v>0.14999999999999994</v>
      </c>
    </row>
    <row r="144" spans="1:17" x14ac:dyDescent="0.3">
      <c r="A144" s="7"/>
      <c r="B144" s="6"/>
      <c r="C144" s="8"/>
      <c r="D144" s="5"/>
      <c r="E144" s="28">
        <v>8.2000000000000003E-2</v>
      </c>
      <c r="F144" s="11">
        <f ca="1">IFERROR(
  INDEX(
    ML_FRETE!$B$2:$I$30,
    MATCH(D144, ML_FRETE!$J$2:$J$30, 1),
    MATCH(G144, {0,19,49,79,100,120,150,200}, 1)
  ),
0
)</f>
        <v>5.65</v>
      </c>
      <c r="G144" s="3">
        <f t="shared" ca="1" si="14"/>
        <v>9.4481605351170579</v>
      </c>
      <c r="H144" s="9">
        <f t="shared" ca="1" si="17"/>
        <v>0.15000000000000002</v>
      </c>
      <c r="I144" s="11">
        <f ca="1">IFERROR(
  INDEX(
    ML_FRETE!$B$2:$I$30,
    MATCH(D144, ML_FRETE!$J$2:$J$30, 1),
    MATCH(J144, {0,19,49,79,100,120,150,200}, 1)
  ),
5.65
)</f>
        <v>5.65</v>
      </c>
      <c r="J144" s="3">
        <f t="shared" ca="1" si="15"/>
        <v>8.7191358024691361</v>
      </c>
      <c r="K144" s="9">
        <f t="shared" ca="1" si="16"/>
        <v>0.14999999999999997</v>
      </c>
      <c r="L144" s="11">
        <f t="shared" ca="1" si="18"/>
        <v>5.408450704225352</v>
      </c>
      <c r="M144" s="3">
        <f t="shared" ca="1" si="19"/>
        <v>7.0422535211267601</v>
      </c>
      <c r="N144" s="9">
        <f t="shared" ca="1" si="20"/>
        <v>0.14999999999999994</v>
      </c>
      <c r="O144" s="11">
        <v>6</v>
      </c>
      <c r="P144" s="3">
        <f>(C144+O144)/(1-$F$2-E144-$B$4)</f>
        <v>9.7087378640776691</v>
      </c>
      <c r="Q144" s="9">
        <f>(P144-C144-O144-$B$4*P144-E144*P144)/P144</f>
        <v>0.14999999999999994</v>
      </c>
    </row>
    <row r="145" spans="1:17" x14ac:dyDescent="0.3">
      <c r="A145" s="7"/>
      <c r="B145" s="6"/>
      <c r="C145" s="8"/>
      <c r="D145" s="5"/>
      <c r="E145" s="28">
        <v>8.2000000000000003E-2</v>
      </c>
      <c r="F145" s="11">
        <f ca="1">IFERROR(
  INDEX(
    ML_FRETE!$B$2:$I$30,
    MATCH(D145, ML_FRETE!$J$2:$J$30, 1),
    MATCH(G145, {0,19,49,79,100,120,150,200}, 1)
  ),
0
)</f>
        <v>5.65</v>
      </c>
      <c r="G145" s="3">
        <f t="shared" ca="1" si="14"/>
        <v>9.4481605351170579</v>
      </c>
      <c r="H145" s="9">
        <f t="shared" ca="1" si="17"/>
        <v>0.15000000000000002</v>
      </c>
      <c r="I145" s="11">
        <f ca="1">IFERROR(
  INDEX(
    ML_FRETE!$B$2:$I$30,
    MATCH(D145, ML_FRETE!$J$2:$J$30, 1),
    MATCH(J145, {0,19,49,79,100,120,150,200}, 1)
  ),
5.65
)</f>
        <v>5.65</v>
      </c>
      <c r="J145" s="3">
        <f t="shared" ca="1" si="15"/>
        <v>8.7191358024691361</v>
      </c>
      <c r="K145" s="9">
        <f t="shared" ca="1" si="16"/>
        <v>0.14999999999999997</v>
      </c>
      <c r="L145" s="11">
        <f t="shared" ca="1" si="18"/>
        <v>5.408450704225352</v>
      </c>
      <c r="M145" s="3">
        <f t="shared" ca="1" si="19"/>
        <v>7.0422535211267601</v>
      </c>
      <c r="N145" s="9">
        <f t="shared" ca="1" si="20"/>
        <v>0.14999999999999994</v>
      </c>
      <c r="O145" s="11">
        <v>6</v>
      </c>
      <c r="P145" s="3">
        <f>(C145+O145)/(1-$F$2-E145-$B$4)</f>
        <v>9.7087378640776691</v>
      </c>
      <c r="Q145" s="9">
        <f>(P145-C145-O145-$B$4*P145-E145*P145)/P145</f>
        <v>0.14999999999999994</v>
      </c>
    </row>
    <row r="146" spans="1:17" x14ac:dyDescent="0.3">
      <c r="A146" s="7"/>
      <c r="B146" s="6"/>
      <c r="C146" s="8"/>
      <c r="D146" s="5"/>
      <c r="E146" s="28">
        <v>8.2000000000000003E-2</v>
      </c>
      <c r="F146" s="11">
        <f ca="1">IFERROR(
  INDEX(
    ML_FRETE!$B$2:$I$30,
    MATCH(D146, ML_FRETE!$J$2:$J$30, 1),
    MATCH(G146, {0,19,49,79,100,120,150,200}, 1)
  ),
0
)</f>
        <v>5.65</v>
      </c>
      <c r="G146" s="3">
        <f t="shared" ca="1" si="14"/>
        <v>9.4481605351170579</v>
      </c>
      <c r="H146" s="9">
        <f t="shared" ca="1" si="17"/>
        <v>0.15000000000000002</v>
      </c>
      <c r="I146" s="11">
        <f ca="1">IFERROR(
  INDEX(
    ML_FRETE!$B$2:$I$30,
    MATCH(D146, ML_FRETE!$J$2:$J$30, 1),
    MATCH(J146, {0,19,49,79,100,120,150,200}, 1)
  ),
5.65
)</f>
        <v>5.65</v>
      </c>
      <c r="J146" s="3">
        <f t="shared" ca="1" si="15"/>
        <v>8.7191358024691361</v>
      </c>
      <c r="K146" s="9">
        <f t="shared" ca="1" si="16"/>
        <v>0.14999999999999997</v>
      </c>
      <c r="L146" s="11">
        <f t="shared" ca="1" si="18"/>
        <v>5.408450704225352</v>
      </c>
      <c r="M146" s="3">
        <f t="shared" ca="1" si="19"/>
        <v>7.0422535211267601</v>
      </c>
      <c r="N146" s="9">
        <f t="shared" ca="1" si="20"/>
        <v>0.14999999999999994</v>
      </c>
      <c r="O146" s="11">
        <v>6</v>
      </c>
      <c r="P146" s="3">
        <f>(C146+O146)/(1-$F$2-E146-$B$4)</f>
        <v>9.7087378640776691</v>
      </c>
      <c r="Q146" s="9">
        <f>(P146-C146-O146-$B$4*P146-E146*P146)/P146</f>
        <v>0.14999999999999994</v>
      </c>
    </row>
    <row r="147" spans="1:17" x14ac:dyDescent="0.3">
      <c r="A147" s="7"/>
      <c r="B147" s="6"/>
      <c r="C147" s="8"/>
      <c r="D147" s="5"/>
      <c r="E147" s="28">
        <v>8.2000000000000003E-2</v>
      </c>
      <c r="F147" s="11">
        <f ca="1">IFERROR(
  INDEX(
    ML_FRETE!$B$2:$I$30,
    MATCH(D147, ML_FRETE!$J$2:$J$30, 1),
    MATCH(G147, {0,19,49,79,100,120,150,200}, 1)
  ),
0
)</f>
        <v>5.65</v>
      </c>
      <c r="G147" s="3">
        <f t="shared" ca="1" si="14"/>
        <v>9.4481605351170579</v>
      </c>
      <c r="H147" s="9">
        <f t="shared" ca="1" si="17"/>
        <v>0.15000000000000002</v>
      </c>
      <c r="I147" s="11">
        <f ca="1">IFERROR(
  INDEX(
    ML_FRETE!$B$2:$I$30,
    MATCH(D147, ML_FRETE!$J$2:$J$30, 1),
    MATCH(J147, {0,19,49,79,100,120,150,200}, 1)
  ),
5.65
)</f>
        <v>5.65</v>
      </c>
      <c r="J147" s="3">
        <f t="shared" ca="1" si="15"/>
        <v>8.7191358024691361</v>
      </c>
      <c r="K147" s="9">
        <f t="shared" ca="1" si="16"/>
        <v>0.14999999999999997</v>
      </c>
      <c r="L147" s="11">
        <f t="shared" ca="1" si="18"/>
        <v>5.408450704225352</v>
      </c>
      <c r="M147" s="3">
        <f t="shared" ca="1" si="19"/>
        <v>7.0422535211267601</v>
      </c>
      <c r="N147" s="9">
        <f t="shared" ca="1" si="20"/>
        <v>0.14999999999999994</v>
      </c>
      <c r="O147" s="11">
        <v>6</v>
      </c>
      <c r="P147" s="3">
        <f>(C147+O147)/(1-$F$2-E147-$B$4)</f>
        <v>9.7087378640776691</v>
      </c>
      <c r="Q147" s="9">
        <f>(P147-C147-O147-$B$4*P147-E147*P147)/P147</f>
        <v>0.14999999999999994</v>
      </c>
    </row>
    <row r="148" spans="1:17" x14ac:dyDescent="0.3">
      <c r="A148" s="7"/>
      <c r="B148" s="6"/>
      <c r="C148" s="8"/>
      <c r="D148" s="5"/>
      <c r="E148" s="28">
        <v>8.2000000000000003E-2</v>
      </c>
      <c r="F148" s="11">
        <f ca="1">IFERROR(
  INDEX(
    ML_FRETE!$B$2:$I$30,
    MATCH(D148, ML_FRETE!$J$2:$J$30, 1),
    MATCH(G148, {0,19,49,79,100,120,150,200}, 1)
  ),
0
)</f>
        <v>5.65</v>
      </c>
      <c r="G148" s="3">
        <f t="shared" ca="1" si="14"/>
        <v>9.4481605351170579</v>
      </c>
      <c r="H148" s="9">
        <f t="shared" ca="1" si="17"/>
        <v>0.15000000000000002</v>
      </c>
      <c r="I148" s="11">
        <f ca="1">IFERROR(
  INDEX(
    ML_FRETE!$B$2:$I$30,
    MATCH(D148, ML_FRETE!$J$2:$J$30, 1),
    MATCH(J148, {0,19,49,79,100,120,150,200}, 1)
  ),
5.65
)</f>
        <v>5.65</v>
      </c>
      <c r="J148" s="3">
        <f t="shared" ca="1" si="15"/>
        <v>8.7191358024691361</v>
      </c>
      <c r="K148" s="9">
        <f t="shared" ca="1" si="16"/>
        <v>0.14999999999999997</v>
      </c>
      <c r="L148" s="11">
        <f t="shared" ca="1" si="18"/>
        <v>5.408450704225352</v>
      </c>
      <c r="M148" s="3">
        <f t="shared" ca="1" si="19"/>
        <v>7.0422535211267601</v>
      </c>
      <c r="N148" s="9">
        <f t="shared" ca="1" si="20"/>
        <v>0.14999999999999994</v>
      </c>
      <c r="O148" s="11">
        <v>6</v>
      </c>
      <c r="P148" s="3">
        <f>(C148+O148)/(1-$F$2-E148-$B$4)</f>
        <v>9.7087378640776691</v>
      </c>
      <c r="Q148" s="9">
        <f>(P148-C148-O148-$B$4*P148-E148*P148)/P148</f>
        <v>0.14999999999999994</v>
      </c>
    </row>
    <row r="149" spans="1:17" x14ac:dyDescent="0.3">
      <c r="A149" s="7"/>
      <c r="B149" s="6"/>
      <c r="C149" s="8"/>
      <c r="D149" s="5"/>
      <c r="E149" s="28">
        <v>8.2000000000000003E-2</v>
      </c>
      <c r="F149" s="11">
        <f ca="1">IFERROR(
  INDEX(
    ML_FRETE!$B$2:$I$30,
    MATCH(D149, ML_FRETE!$J$2:$J$30, 1),
    MATCH(G149, {0,19,49,79,100,120,150,200}, 1)
  ),
0
)</f>
        <v>5.65</v>
      </c>
      <c r="G149" s="3">
        <f t="shared" ca="1" si="14"/>
        <v>9.4481605351170579</v>
      </c>
      <c r="H149" s="9">
        <f t="shared" ca="1" si="17"/>
        <v>0.15000000000000002</v>
      </c>
      <c r="I149" s="11">
        <f ca="1">IFERROR(
  INDEX(
    ML_FRETE!$B$2:$I$30,
    MATCH(D149, ML_FRETE!$J$2:$J$30, 1),
    MATCH(J149, {0,19,49,79,100,120,150,200}, 1)
  ),
5.65
)</f>
        <v>5.65</v>
      </c>
      <c r="J149" s="3">
        <f t="shared" ca="1" si="15"/>
        <v>8.7191358024691361</v>
      </c>
      <c r="K149" s="9">
        <f t="shared" ca="1" si="16"/>
        <v>0.14999999999999997</v>
      </c>
      <c r="L149" s="11">
        <f t="shared" ca="1" si="18"/>
        <v>5.408450704225352</v>
      </c>
      <c r="M149" s="3">
        <f t="shared" ca="1" si="19"/>
        <v>7.0422535211267601</v>
      </c>
      <c r="N149" s="9">
        <f t="shared" ca="1" si="20"/>
        <v>0.14999999999999994</v>
      </c>
      <c r="O149" s="11">
        <v>6</v>
      </c>
      <c r="P149" s="3">
        <f>(C149+O149)/(1-$F$2-E149-$B$4)</f>
        <v>9.7087378640776691</v>
      </c>
      <c r="Q149" s="9">
        <f>(P149-C149-O149-$B$4*P149-E149*P149)/P149</f>
        <v>0.14999999999999994</v>
      </c>
    </row>
    <row r="150" spans="1:17" x14ac:dyDescent="0.3">
      <c r="A150" s="7"/>
      <c r="B150" s="6"/>
      <c r="C150" s="8"/>
      <c r="D150" s="5"/>
      <c r="E150" s="28">
        <v>8.2000000000000003E-2</v>
      </c>
      <c r="F150" s="11">
        <f ca="1">IFERROR(
  INDEX(
    ML_FRETE!$B$2:$I$30,
    MATCH(D150, ML_FRETE!$J$2:$J$30, 1),
    MATCH(G150, {0,19,49,79,100,120,150,200}, 1)
  ),
0
)</f>
        <v>5.65</v>
      </c>
      <c r="G150" s="3">
        <f t="shared" ca="1" si="14"/>
        <v>9.4481605351170579</v>
      </c>
      <c r="H150" s="9">
        <f t="shared" ca="1" si="17"/>
        <v>0.15000000000000002</v>
      </c>
      <c r="I150" s="11">
        <f ca="1">IFERROR(
  INDEX(
    ML_FRETE!$B$2:$I$30,
    MATCH(D150, ML_FRETE!$J$2:$J$30, 1),
    MATCH(J150, {0,19,49,79,100,120,150,200}, 1)
  ),
5.65
)</f>
        <v>5.65</v>
      </c>
      <c r="J150" s="3">
        <f t="shared" ca="1" si="15"/>
        <v>8.7191358024691361</v>
      </c>
      <c r="K150" s="9">
        <f t="shared" ca="1" si="16"/>
        <v>0.14999999999999997</v>
      </c>
      <c r="L150" s="11">
        <f t="shared" ca="1" si="18"/>
        <v>5.408450704225352</v>
      </c>
      <c r="M150" s="3">
        <f t="shared" ca="1" si="19"/>
        <v>7.0422535211267601</v>
      </c>
      <c r="N150" s="9">
        <f t="shared" ca="1" si="20"/>
        <v>0.14999999999999994</v>
      </c>
      <c r="O150" s="11">
        <v>6</v>
      </c>
      <c r="P150" s="3">
        <f>(C150+O150)/(1-$F$2-E150-$B$4)</f>
        <v>9.7087378640776691</v>
      </c>
      <c r="Q150" s="9">
        <f>(P150-C150-O150-$B$4*P150-E150*P150)/P150</f>
        <v>0.14999999999999994</v>
      </c>
    </row>
    <row r="151" spans="1:17" x14ac:dyDescent="0.3">
      <c r="A151" s="7"/>
      <c r="B151" s="6"/>
      <c r="C151" s="8"/>
      <c r="D151" s="5"/>
      <c r="E151" s="28">
        <v>8.2000000000000003E-2</v>
      </c>
      <c r="F151" s="11">
        <f ca="1">IFERROR(
  INDEX(
    ML_FRETE!$B$2:$I$30,
    MATCH(D151, ML_FRETE!$J$2:$J$30, 1),
    MATCH(G151, {0,19,49,79,100,120,150,200}, 1)
  ),
0
)</f>
        <v>5.65</v>
      </c>
      <c r="G151" s="3">
        <f t="shared" ca="1" si="14"/>
        <v>9.4481605351170579</v>
      </c>
      <c r="H151" s="9">
        <f t="shared" ca="1" si="17"/>
        <v>0.15000000000000002</v>
      </c>
      <c r="I151" s="11">
        <f ca="1">IFERROR(
  INDEX(
    ML_FRETE!$B$2:$I$30,
    MATCH(D151, ML_FRETE!$J$2:$J$30, 1),
    MATCH(J151, {0,19,49,79,100,120,150,200}, 1)
  ),
5.65
)</f>
        <v>5.65</v>
      </c>
      <c r="J151" s="3">
        <f t="shared" ca="1" si="15"/>
        <v>8.7191358024691361</v>
      </c>
      <c r="K151" s="9">
        <f t="shared" ca="1" si="16"/>
        <v>0.14999999999999997</v>
      </c>
      <c r="L151" s="11">
        <f t="shared" ca="1" si="18"/>
        <v>5.408450704225352</v>
      </c>
      <c r="M151" s="3">
        <f t="shared" ca="1" si="19"/>
        <v>7.0422535211267601</v>
      </c>
      <c r="N151" s="9">
        <f t="shared" ca="1" si="20"/>
        <v>0.14999999999999994</v>
      </c>
      <c r="O151" s="11">
        <v>6</v>
      </c>
      <c r="P151" s="3">
        <f>(C151+O151)/(1-$F$2-E151-$B$4)</f>
        <v>9.7087378640776691</v>
      </c>
      <c r="Q151" s="9">
        <f>(P151-C151-O151-$B$4*P151-E151*P151)/P151</f>
        <v>0.14999999999999994</v>
      </c>
    </row>
    <row r="152" spans="1:17" x14ac:dyDescent="0.3">
      <c r="A152" s="7"/>
      <c r="B152" s="6"/>
      <c r="C152" s="8"/>
      <c r="D152" s="5"/>
      <c r="E152" s="28">
        <v>8.2000000000000003E-2</v>
      </c>
      <c r="F152" s="11">
        <f ca="1">IFERROR(
  INDEX(
    ML_FRETE!$B$2:$I$30,
    MATCH(D152, ML_FRETE!$J$2:$J$30, 1),
    MATCH(G152, {0,19,49,79,100,120,150,200}, 1)
  ),
0
)</f>
        <v>5.65</v>
      </c>
      <c r="G152" s="3">
        <f t="shared" ca="1" si="14"/>
        <v>9.4481605351170579</v>
      </c>
      <c r="H152" s="9">
        <f t="shared" ca="1" si="17"/>
        <v>0.15000000000000002</v>
      </c>
      <c r="I152" s="11">
        <f ca="1">IFERROR(
  INDEX(
    ML_FRETE!$B$2:$I$30,
    MATCH(D152, ML_FRETE!$J$2:$J$30, 1),
    MATCH(J152, {0,19,49,79,100,120,150,200}, 1)
  ),
5.65
)</f>
        <v>5.65</v>
      </c>
      <c r="J152" s="3">
        <f t="shared" ca="1" si="15"/>
        <v>8.7191358024691361</v>
      </c>
      <c r="K152" s="9">
        <f t="shared" ca="1" si="16"/>
        <v>0.14999999999999997</v>
      </c>
      <c r="L152" s="11">
        <f t="shared" ca="1" si="18"/>
        <v>5.408450704225352</v>
      </c>
      <c r="M152" s="3">
        <f t="shared" ca="1" si="19"/>
        <v>7.0422535211267601</v>
      </c>
      <c r="N152" s="9">
        <f t="shared" ca="1" si="20"/>
        <v>0.14999999999999994</v>
      </c>
      <c r="O152" s="11">
        <v>6</v>
      </c>
      <c r="P152" s="3">
        <f>(C152+O152)/(1-$F$2-E152-$B$4)</f>
        <v>9.7087378640776691</v>
      </c>
      <c r="Q152" s="9">
        <f>(P152-C152-O152-$B$4*P152-E152*P152)/P152</f>
        <v>0.14999999999999994</v>
      </c>
    </row>
    <row r="153" spans="1:17" x14ac:dyDescent="0.3">
      <c r="A153" s="7"/>
      <c r="B153" s="6"/>
      <c r="C153" s="8"/>
      <c r="D153" s="5"/>
      <c r="E153" s="28">
        <v>8.2000000000000003E-2</v>
      </c>
      <c r="F153" s="11">
        <f ca="1">IFERROR(
  INDEX(
    ML_FRETE!$B$2:$I$30,
    MATCH(D153, ML_FRETE!$J$2:$J$30, 1),
    MATCH(G153, {0,19,49,79,100,120,150,200}, 1)
  ),
0
)</f>
        <v>5.65</v>
      </c>
      <c r="G153" s="3">
        <f t="shared" ca="1" si="14"/>
        <v>9.4481605351170579</v>
      </c>
      <c r="H153" s="9">
        <f t="shared" ca="1" si="17"/>
        <v>0.15000000000000002</v>
      </c>
      <c r="I153" s="11">
        <f ca="1">IFERROR(
  INDEX(
    ML_FRETE!$B$2:$I$30,
    MATCH(D153, ML_FRETE!$J$2:$J$30, 1),
    MATCH(J153, {0,19,49,79,100,120,150,200}, 1)
  ),
5.65
)</f>
        <v>5.65</v>
      </c>
      <c r="J153" s="3">
        <f t="shared" ca="1" si="15"/>
        <v>8.7191358024691361</v>
      </c>
      <c r="K153" s="9">
        <f t="shared" ca="1" si="16"/>
        <v>0.14999999999999997</v>
      </c>
      <c r="L153" s="11">
        <f t="shared" ca="1" si="18"/>
        <v>5.408450704225352</v>
      </c>
      <c r="M153" s="3">
        <f t="shared" ca="1" si="19"/>
        <v>7.0422535211267601</v>
      </c>
      <c r="N153" s="9">
        <f t="shared" ca="1" si="20"/>
        <v>0.14999999999999994</v>
      </c>
      <c r="O153" s="11">
        <v>6</v>
      </c>
      <c r="P153" s="3">
        <f>(C153+O153)/(1-$F$2-E153-$B$4)</f>
        <v>9.7087378640776691</v>
      </c>
      <c r="Q153" s="9">
        <f>(P153-C153-O153-$B$4*P153-E153*P153)/P153</f>
        <v>0.14999999999999994</v>
      </c>
    </row>
    <row r="154" spans="1:17" x14ac:dyDescent="0.3">
      <c r="A154" s="7"/>
      <c r="B154" s="6"/>
      <c r="C154" s="8"/>
      <c r="D154" s="5"/>
      <c r="E154" s="28">
        <v>8.2000000000000003E-2</v>
      </c>
      <c r="F154" s="11">
        <f ca="1">IFERROR(
  INDEX(
    ML_FRETE!$B$2:$I$30,
    MATCH(D154, ML_FRETE!$J$2:$J$30, 1),
    MATCH(G154, {0,19,49,79,100,120,150,200}, 1)
  ),
0
)</f>
        <v>5.65</v>
      </c>
      <c r="G154" s="3">
        <f t="shared" ca="1" si="14"/>
        <v>9.4481605351170579</v>
      </c>
      <c r="H154" s="9">
        <f t="shared" ca="1" si="17"/>
        <v>0.15000000000000002</v>
      </c>
      <c r="I154" s="11">
        <f ca="1">IFERROR(
  INDEX(
    ML_FRETE!$B$2:$I$30,
    MATCH(D154, ML_FRETE!$J$2:$J$30, 1),
    MATCH(J154, {0,19,49,79,100,120,150,200}, 1)
  ),
5.65
)</f>
        <v>5.65</v>
      </c>
      <c r="J154" s="3">
        <f t="shared" ca="1" si="15"/>
        <v>8.7191358024691361</v>
      </c>
      <c r="K154" s="9">
        <f t="shared" ca="1" si="16"/>
        <v>0.14999999999999997</v>
      </c>
      <c r="L154" s="11">
        <f t="shared" ca="1" si="18"/>
        <v>5.408450704225352</v>
      </c>
      <c r="M154" s="3">
        <f t="shared" ca="1" si="19"/>
        <v>7.0422535211267601</v>
      </c>
      <c r="N154" s="9">
        <f t="shared" ca="1" si="20"/>
        <v>0.14999999999999994</v>
      </c>
      <c r="O154" s="11">
        <v>6</v>
      </c>
      <c r="P154" s="3">
        <f>(C154+O154)/(1-$F$2-E154-$B$4)</f>
        <v>9.7087378640776691</v>
      </c>
      <c r="Q154" s="9">
        <f>(P154-C154-O154-$B$4*P154-E154*P154)/P154</f>
        <v>0.14999999999999994</v>
      </c>
    </row>
    <row r="155" spans="1:17" x14ac:dyDescent="0.3">
      <c r="A155" s="7"/>
      <c r="B155" s="6"/>
      <c r="C155" s="8"/>
      <c r="D155" s="5"/>
      <c r="E155" s="28">
        <v>8.2000000000000003E-2</v>
      </c>
      <c r="F155" s="11">
        <f ca="1">IFERROR(
  INDEX(
    ML_FRETE!$B$2:$I$30,
    MATCH(D155, ML_FRETE!$J$2:$J$30, 1),
    MATCH(G155, {0,19,49,79,100,120,150,200}, 1)
  ),
0
)</f>
        <v>5.65</v>
      </c>
      <c r="G155" s="3">
        <f t="shared" ca="1" si="14"/>
        <v>9.4481605351170579</v>
      </c>
      <c r="H155" s="9">
        <f t="shared" ca="1" si="17"/>
        <v>0.15000000000000002</v>
      </c>
      <c r="I155" s="11">
        <f ca="1">IFERROR(
  INDEX(
    ML_FRETE!$B$2:$I$30,
    MATCH(D155, ML_FRETE!$J$2:$J$30, 1),
    MATCH(J155, {0,19,49,79,100,120,150,200}, 1)
  ),
5.65
)</f>
        <v>5.65</v>
      </c>
      <c r="J155" s="3">
        <f t="shared" ca="1" si="15"/>
        <v>8.7191358024691361</v>
      </c>
      <c r="K155" s="9">
        <f t="shared" ca="1" si="16"/>
        <v>0.14999999999999997</v>
      </c>
      <c r="L155" s="11">
        <f t="shared" ca="1" si="18"/>
        <v>5.408450704225352</v>
      </c>
      <c r="M155" s="3">
        <f t="shared" ca="1" si="19"/>
        <v>7.0422535211267601</v>
      </c>
      <c r="N155" s="9">
        <f t="shared" ca="1" si="20"/>
        <v>0.14999999999999994</v>
      </c>
      <c r="O155" s="11">
        <v>6</v>
      </c>
      <c r="P155" s="3">
        <f>(C155+O155)/(1-$F$2-E155-$B$4)</f>
        <v>9.7087378640776691</v>
      </c>
      <c r="Q155" s="9">
        <f>(P155-C155-O155-$B$4*P155-E155*P155)/P155</f>
        <v>0.14999999999999994</v>
      </c>
    </row>
    <row r="156" spans="1:17" x14ac:dyDescent="0.3">
      <c r="A156" s="7"/>
      <c r="B156" s="6"/>
      <c r="C156" s="8"/>
      <c r="D156" s="5"/>
      <c r="E156" s="28">
        <v>8.2000000000000003E-2</v>
      </c>
      <c r="F156" s="11">
        <f ca="1">IFERROR(
  INDEX(
    ML_FRETE!$B$2:$I$30,
    MATCH(D156, ML_FRETE!$J$2:$J$30, 1),
    MATCH(G156, {0,19,49,79,100,120,150,200}, 1)
  ),
0
)</f>
        <v>5.65</v>
      </c>
      <c r="G156" s="3">
        <f t="shared" ca="1" si="14"/>
        <v>9.4481605351170579</v>
      </c>
      <c r="H156" s="9">
        <f t="shared" ca="1" si="17"/>
        <v>0.15000000000000002</v>
      </c>
      <c r="I156" s="11">
        <f ca="1">IFERROR(
  INDEX(
    ML_FRETE!$B$2:$I$30,
    MATCH(D156, ML_FRETE!$J$2:$J$30, 1),
    MATCH(J156, {0,19,49,79,100,120,150,200}, 1)
  ),
5.65
)</f>
        <v>5.65</v>
      </c>
      <c r="J156" s="3">
        <f t="shared" ca="1" si="15"/>
        <v>8.7191358024691361</v>
      </c>
      <c r="K156" s="9">
        <f t="shared" ca="1" si="16"/>
        <v>0.14999999999999997</v>
      </c>
      <c r="L156" s="11">
        <f t="shared" ca="1" si="18"/>
        <v>5.408450704225352</v>
      </c>
      <c r="M156" s="3">
        <f t="shared" ca="1" si="19"/>
        <v>7.0422535211267601</v>
      </c>
      <c r="N156" s="9">
        <f t="shared" ca="1" si="20"/>
        <v>0.14999999999999994</v>
      </c>
      <c r="O156" s="11">
        <v>6</v>
      </c>
      <c r="P156" s="3">
        <f>(C156+O156)/(1-$F$2-E156-$B$4)</f>
        <v>9.7087378640776691</v>
      </c>
      <c r="Q156" s="9">
        <f>(P156-C156-O156-$B$4*P156-E156*P156)/P156</f>
        <v>0.14999999999999994</v>
      </c>
    </row>
    <row r="157" spans="1:17" x14ac:dyDescent="0.3">
      <c r="A157" s="7"/>
      <c r="B157" s="6"/>
      <c r="C157" s="8"/>
      <c r="D157" s="5"/>
      <c r="E157" s="28">
        <v>8.2000000000000003E-2</v>
      </c>
      <c r="F157" s="11">
        <f ca="1">IFERROR(
  INDEX(
    ML_FRETE!$B$2:$I$30,
    MATCH(D157, ML_FRETE!$J$2:$J$30, 1),
    MATCH(G157, {0,19,49,79,100,120,150,200}, 1)
  ),
0
)</f>
        <v>5.65</v>
      </c>
      <c r="G157" s="3">
        <f t="shared" ca="1" si="14"/>
        <v>9.4481605351170579</v>
      </c>
      <c r="H157" s="9">
        <f t="shared" ca="1" si="17"/>
        <v>0.15000000000000002</v>
      </c>
      <c r="I157" s="11">
        <f ca="1">IFERROR(
  INDEX(
    ML_FRETE!$B$2:$I$30,
    MATCH(D157, ML_FRETE!$J$2:$J$30, 1),
    MATCH(J157, {0,19,49,79,100,120,150,200}, 1)
  ),
5.65
)</f>
        <v>5.65</v>
      </c>
      <c r="J157" s="3">
        <f t="shared" ca="1" si="15"/>
        <v>8.7191358024691361</v>
      </c>
      <c r="K157" s="9">
        <f t="shared" ca="1" si="16"/>
        <v>0.14999999999999997</v>
      </c>
      <c r="L157" s="11">
        <f t="shared" ca="1" si="18"/>
        <v>5.408450704225352</v>
      </c>
      <c r="M157" s="3">
        <f t="shared" ca="1" si="19"/>
        <v>7.0422535211267601</v>
      </c>
      <c r="N157" s="9">
        <f t="shared" ca="1" si="20"/>
        <v>0.14999999999999994</v>
      </c>
      <c r="O157" s="11">
        <v>6</v>
      </c>
      <c r="P157" s="3">
        <f>(C157+O157)/(1-$F$2-E157-$B$4)</f>
        <v>9.7087378640776691</v>
      </c>
      <c r="Q157" s="9">
        <f>(P157-C157-O157-$B$4*P157-E157*P157)/P157</f>
        <v>0.14999999999999994</v>
      </c>
    </row>
    <row r="158" spans="1:17" x14ac:dyDescent="0.3">
      <c r="A158" s="7"/>
      <c r="B158" s="6"/>
      <c r="C158" s="8"/>
      <c r="D158" s="5"/>
      <c r="E158" s="28">
        <v>8.2000000000000003E-2</v>
      </c>
      <c r="F158" s="11">
        <f ca="1">IFERROR(
  INDEX(
    ML_FRETE!$B$2:$I$30,
    MATCH(D158, ML_FRETE!$J$2:$J$30, 1),
    MATCH(G158, {0,19,49,79,100,120,150,200}, 1)
  ),
0
)</f>
        <v>5.65</v>
      </c>
      <c r="G158" s="3">
        <f t="shared" ca="1" si="14"/>
        <v>9.4481605351170579</v>
      </c>
      <c r="H158" s="9">
        <f t="shared" ca="1" si="17"/>
        <v>0.15000000000000002</v>
      </c>
      <c r="I158" s="11">
        <f ca="1">IFERROR(
  INDEX(
    ML_FRETE!$B$2:$I$30,
    MATCH(D158, ML_FRETE!$J$2:$J$30, 1),
    MATCH(J158, {0,19,49,79,100,120,150,200}, 1)
  ),
5.65
)</f>
        <v>5.65</v>
      </c>
      <c r="J158" s="3">
        <f t="shared" ca="1" si="15"/>
        <v>8.7191358024691361</v>
      </c>
      <c r="K158" s="9">
        <f t="shared" ca="1" si="16"/>
        <v>0.14999999999999997</v>
      </c>
      <c r="L158" s="11">
        <f t="shared" ca="1" si="18"/>
        <v>5.408450704225352</v>
      </c>
      <c r="M158" s="3">
        <f t="shared" ca="1" si="19"/>
        <v>7.0422535211267601</v>
      </c>
      <c r="N158" s="9">
        <f t="shared" ca="1" si="20"/>
        <v>0.14999999999999994</v>
      </c>
      <c r="O158" s="11">
        <v>6</v>
      </c>
      <c r="P158" s="3">
        <f>(C158+O158)/(1-$F$2-E158-$B$4)</f>
        <v>9.7087378640776691</v>
      </c>
      <c r="Q158" s="9">
        <f>(P158-C158-O158-$B$4*P158-E158*P158)/P158</f>
        <v>0.14999999999999994</v>
      </c>
    </row>
    <row r="159" spans="1:17" x14ac:dyDescent="0.3">
      <c r="A159" s="7"/>
      <c r="B159" s="6"/>
      <c r="C159" s="8"/>
      <c r="D159" s="5"/>
      <c r="E159" s="28">
        <v>8.2000000000000003E-2</v>
      </c>
      <c r="F159" s="11">
        <f ca="1">IFERROR(
  INDEX(
    ML_FRETE!$B$2:$I$30,
    MATCH(D159, ML_FRETE!$J$2:$J$30, 1),
    MATCH(G159, {0,19,49,79,100,120,150,200}, 1)
  ),
0
)</f>
        <v>5.65</v>
      </c>
      <c r="G159" s="3">
        <f t="shared" ca="1" si="14"/>
        <v>9.4481605351170579</v>
      </c>
      <c r="H159" s="9">
        <f t="shared" ca="1" si="17"/>
        <v>0.15000000000000002</v>
      </c>
      <c r="I159" s="11">
        <f ca="1">IFERROR(
  INDEX(
    ML_FRETE!$B$2:$I$30,
    MATCH(D159, ML_FRETE!$J$2:$J$30, 1),
    MATCH(J159, {0,19,49,79,100,120,150,200}, 1)
  ),
5.65
)</f>
        <v>5.65</v>
      </c>
      <c r="J159" s="3">
        <f t="shared" ca="1" si="15"/>
        <v>8.7191358024691361</v>
      </c>
      <c r="K159" s="9">
        <f t="shared" ca="1" si="16"/>
        <v>0.14999999999999997</v>
      </c>
      <c r="L159" s="11">
        <f t="shared" ca="1" si="18"/>
        <v>5.408450704225352</v>
      </c>
      <c r="M159" s="3">
        <f t="shared" ca="1" si="19"/>
        <v>7.0422535211267601</v>
      </c>
      <c r="N159" s="9">
        <f t="shared" ca="1" si="20"/>
        <v>0.14999999999999994</v>
      </c>
      <c r="O159" s="11">
        <v>6</v>
      </c>
      <c r="P159" s="3">
        <f>(C159+O159)/(1-$F$2-E159-$B$4)</f>
        <v>9.7087378640776691</v>
      </c>
      <c r="Q159" s="9">
        <f>(P159-C159-O159-$B$4*P159-E159*P159)/P159</f>
        <v>0.14999999999999994</v>
      </c>
    </row>
    <row r="160" spans="1:17" x14ac:dyDescent="0.3">
      <c r="A160" s="7"/>
      <c r="B160" s="6"/>
      <c r="C160" s="8"/>
      <c r="D160" s="5"/>
      <c r="E160" s="28">
        <v>8.2000000000000003E-2</v>
      </c>
      <c r="F160" s="11">
        <f ca="1">IFERROR(
  INDEX(
    ML_FRETE!$B$2:$I$30,
    MATCH(D160, ML_FRETE!$J$2:$J$30, 1),
    MATCH(G160, {0,19,49,79,100,120,150,200}, 1)
  ),
0
)</f>
        <v>5.65</v>
      </c>
      <c r="G160" s="3">
        <f t="shared" ca="1" si="14"/>
        <v>9.4481605351170579</v>
      </c>
      <c r="H160" s="9">
        <f t="shared" ca="1" si="17"/>
        <v>0.15000000000000002</v>
      </c>
      <c r="I160" s="11">
        <f ca="1">IFERROR(
  INDEX(
    ML_FRETE!$B$2:$I$30,
    MATCH(D160, ML_FRETE!$J$2:$J$30, 1),
    MATCH(J160, {0,19,49,79,100,120,150,200}, 1)
  ),
5.65
)</f>
        <v>5.65</v>
      </c>
      <c r="J160" s="3">
        <f t="shared" ca="1" si="15"/>
        <v>8.7191358024691361</v>
      </c>
      <c r="K160" s="9">
        <f t="shared" ca="1" si="16"/>
        <v>0.14999999999999997</v>
      </c>
      <c r="L160" s="11">
        <f t="shared" ca="1" si="18"/>
        <v>5.408450704225352</v>
      </c>
      <c r="M160" s="3">
        <f t="shared" ca="1" si="19"/>
        <v>7.0422535211267601</v>
      </c>
      <c r="N160" s="9">
        <f t="shared" ca="1" si="20"/>
        <v>0.14999999999999994</v>
      </c>
      <c r="O160" s="11">
        <v>6</v>
      </c>
      <c r="P160" s="3">
        <f>(C160+O160)/(1-$F$2-E160-$B$4)</f>
        <v>9.7087378640776691</v>
      </c>
      <c r="Q160" s="9">
        <f>(P160-C160-O160-$B$4*P160-E160*P160)/P160</f>
        <v>0.14999999999999994</v>
      </c>
    </row>
    <row r="161" spans="1:17" x14ac:dyDescent="0.3">
      <c r="A161" s="7"/>
      <c r="B161" s="6"/>
      <c r="C161" s="8"/>
      <c r="D161" s="5"/>
      <c r="E161" s="28">
        <v>8.2000000000000003E-2</v>
      </c>
      <c r="F161" s="11">
        <f ca="1">IFERROR(
  INDEX(
    ML_FRETE!$B$2:$I$30,
    MATCH(D161, ML_FRETE!$J$2:$J$30, 1),
    MATCH(G161, {0,19,49,79,100,120,150,200}, 1)
  ),
0
)</f>
        <v>5.65</v>
      </c>
      <c r="G161" s="3">
        <f t="shared" ca="1" si="14"/>
        <v>9.4481605351170579</v>
      </c>
      <c r="H161" s="9">
        <f t="shared" ca="1" si="17"/>
        <v>0.15000000000000002</v>
      </c>
      <c r="I161" s="11">
        <f ca="1">IFERROR(
  INDEX(
    ML_FRETE!$B$2:$I$30,
    MATCH(D161, ML_FRETE!$J$2:$J$30, 1),
    MATCH(J161, {0,19,49,79,100,120,150,200}, 1)
  ),
5.65
)</f>
        <v>5.65</v>
      </c>
      <c r="J161" s="3">
        <f t="shared" ca="1" si="15"/>
        <v>8.7191358024691361</v>
      </c>
      <c r="K161" s="9">
        <f t="shared" ca="1" si="16"/>
        <v>0.14999999999999997</v>
      </c>
      <c r="L161" s="11">
        <f t="shared" ca="1" si="18"/>
        <v>5.408450704225352</v>
      </c>
      <c r="M161" s="3">
        <f t="shared" ca="1" si="19"/>
        <v>7.0422535211267601</v>
      </c>
      <c r="N161" s="9">
        <f t="shared" ca="1" si="20"/>
        <v>0.14999999999999994</v>
      </c>
      <c r="O161" s="11">
        <v>6</v>
      </c>
      <c r="P161" s="3">
        <f>(C161+O161)/(1-$F$2-E161-$B$4)</f>
        <v>9.7087378640776691</v>
      </c>
      <c r="Q161" s="9">
        <f>(P161-C161-O161-$B$4*P161-E161*P161)/P161</f>
        <v>0.14999999999999994</v>
      </c>
    </row>
    <row r="162" spans="1:17" x14ac:dyDescent="0.3">
      <c r="A162" s="7"/>
      <c r="B162" s="6"/>
      <c r="C162" s="8"/>
      <c r="D162" s="5"/>
      <c r="E162" s="28">
        <v>8.2000000000000003E-2</v>
      </c>
      <c r="F162" s="11">
        <f ca="1">IFERROR(
  INDEX(
    ML_FRETE!$B$2:$I$30,
    MATCH(D162, ML_FRETE!$J$2:$J$30, 1),
    MATCH(G162, {0,19,49,79,100,120,150,200}, 1)
  ),
0
)</f>
        <v>5.65</v>
      </c>
      <c r="G162" s="3">
        <f t="shared" ca="1" si="14"/>
        <v>9.4481605351170579</v>
      </c>
      <c r="H162" s="9">
        <f t="shared" ca="1" si="17"/>
        <v>0.15000000000000002</v>
      </c>
      <c r="I162" s="11">
        <f ca="1">IFERROR(
  INDEX(
    ML_FRETE!$B$2:$I$30,
    MATCH(D162, ML_FRETE!$J$2:$J$30, 1),
    MATCH(J162, {0,19,49,79,100,120,150,200}, 1)
  ),
5.65
)</f>
        <v>5.65</v>
      </c>
      <c r="J162" s="3">
        <f t="shared" ca="1" si="15"/>
        <v>8.7191358024691361</v>
      </c>
      <c r="K162" s="9">
        <f t="shared" ca="1" si="16"/>
        <v>0.14999999999999997</v>
      </c>
      <c r="L162" s="11">
        <f t="shared" ca="1" si="18"/>
        <v>5.408450704225352</v>
      </c>
      <c r="M162" s="3">
        <f t="shared" ca="1" si="19"/>
        <v>7.0422535211267601</v>
      </c>
      <c r="N162" s="9">
        <f t="shared" ca="1" si="20"/>
        <v>0.14999999999999994</v>
      </c>
      <c r="O162" s="11">
        <v>6</v>
      </c>
      <c r="P162" s="3">
        <f>(C162+O162)/(1-$F$2-E162-$B$4)</f>
        <v>9.7087378640776691</v>
      </c>
      <c r="Q162" s="9">
        <f>(P162-C162-O162-$B$4*P162-E162*P162)/P162</f>
        <v>0.14999999999999994</v>
      </c>
    </row>
    <row r="163" spans="1:17" x14ac:dyDescent="0.3">
      <c r="A163" s="7"/>
      <c r="B163" s="6"/>
      <c r="C163" s="8"/>
      <c r="D163" s="5"/>
      <c r="E163" s="28">
        <v>8.2000000000000003E-2</v>
      </c>
      <c r="F163" s="11">
        <f ca="1">IFERROR(
  INDEX(
    ML_FRETE!$B$2:$I$30,
    MATCH(D163, ML_FRETE!$J$2:$J$30, 1),
    MATCH(G163, {0,19,49,79,100,120,150,200}, 1)
  ),
0
)</f>
        <v>5.65</v>
      </c>
      <c r="G163" s="3">
        <f t="shared" ca="1" si="14"/>
        <v>9.4481605351170579</v>
      </c>
      <c r="H163" s="9">
        <f t="shared" ca="1" si="17"/>
        <v>0.15000000000000002</v>
      </c>
      <c r="I163" s="11">
        <f ca="1">IFERROR(
  INDEX(
    ML_FRETE!$B$2:$I$30,
    MATCH(D163, ML_FRETE!$J$2:$J$30, 1),
    MATCH(J163, {0,19,49,79,100,120,150,200}, 1)
  ),
5.65
)</f>
        <v>5.65</v>
      </c>
      <c r="J163" s="3">
        <f t="shared" ca="1" si="15"/>
        <v>8.7191358024691361</v>
      </c>
      <c r="K163" s="9">
        <f t="shared" ca="1" si="16"/>
        <v>0.14999999999999997</v>
      </c>
      <c r="L163" s="11">
        <f t="shared" ca="1" si="18"/>
        <v>5.408450704225352</v>
      </c>
      <c r="M163" s="3">
        <f t="shared" ca="1" si="19"/>
        <v>7.0422535211267601</v>
      </c>
      <c r="N163" s="9">
        <f t="shared" ca="1" si="20"/>
        <v>0.14999999999999994</v>
      </c>
      <c r="O163" s="11">
        <v>6</v>
      </c>
      <c r="P163" s="3">
        <f>(C163+O163)/(1-$F$2-E163-$B$4)</f>
        <v>9.7087378640776691</v>
      </c>
      <c r="Q163" s="9">
        <f>(P163-C163-O163-$B$4*P163-E163*P163)/P163</f>
        <v>0.14999999999999994</v>
      </c>
    </row>
    <row r="164" spans="1:17" x14ac:dyDescent="0.3">
      <c r="A164" s="7"/>
      <c r="B164" s="6"/>
      <c r="C164" s="8"/>
      <c r="D164" s="5"/>
      <c r="E164" s="28">
        <v>8.2000000000000003E-2</v>
      </c>
      <c r="F164" s="11">
        <f ca="1">IFERROR(
  INDEX(
    ML_FRETE!$B$2:$I$30,
    MATCH(D164, ML_FRETE!$J$2:$J$30, 1),
    MATCH(G164, {0,19,49,79,100,120,150,200}, 1)
  ),
0
)</f>
        <v>5.65</v>
      </c>
      <c r="G164" s="3">
        <f t="shared" ca="1" si="14"/>
        <v>9.4481605351170579</v>
      </c>
      <c r="H164" s="9">
        <f t="shared" ca="1" si="17"/>
        <v>0.15000000000000002</v>
      </c>
      <c r="I164" s="11">
        <f ca="1">IFERROR(
  INDEX(
    ML_FRETE!$B$2:$I$30,
    MATCH(D164, ML_FRETE!$J$2:$J$30, 1),
    MATCH(J164, {0,19,49,79,100,120,150,200}, 1)
  ),
5.65
)</f>
        <v>5.65</v>
      </c>
      <c r="J164" s="3">
        <f t="shared" ca="1" si="15"/>
        <v>8.7191358024691361</v>
      </c>
      <c r="K164" s="9">
        <f t="shared" ca="1" si="16"/>
        <v>0.14999999999999997</v>
      </c>
      <c r="L164" s="11">
        <f t="shared" ca="1" si="18"/>
        <v>5.408450704225352</v>
      </c>
      <c r="M164" s="3">
        <f t="shared" ca="1" si="19"/>
        <v>7.0422535211267601</v>
      </c>
      <c r="N164" s="9">
        <f t="shared" ca="1" si="20"/>
        <v>0.14999999999999994</v>
      </c>
      <c r="O164" s="11">
        <v>6</v>
      </c>
      <c r="P164" s="3">
        <f>(C164+O164)/(1-$F$2-E164-$B$4)</f>
        <v>9.7087378640776691</v>
      </c>
      <c r="Q164" s="9">
        <f>(P164-C164-O164-$B$4*P164-E164*P164)/P164</f>
        <v>0.14999999999999994</v>
      </c>
    </row>
    <row r="165" spans="1:17" x14ac:dyDescent="0.3">
      <c r="A165" s="7"/>
      <c r="B165" s="6"/>
      <c r="C165" s="8"/>
      <c r="D165" s="5"/>
      <c r="E165" s="28">
        <v>8.2000000000000003E-2</v>
      </c>
      <c r="F165" s="11">
        <f ca="1">IFERROR(
  INDEX(
    ML_FRETE!$B$2:$I$30,
    MATCH(D165, ML_FRETE!$J$2:$J$30, 1),
    MATCH(G165, {0,19,49,79,100,120,150,200}, 1)
  ),
0
)</f>
        <v>5.65</v>
      </c>
      <c r="G165" s="3">
        <f t="shared" ca="1" si="14"/>
        <v>9.4481605351170579</v>
      </c>
      <c r="H165" s="9">
        <f t="shared" ca="1" si="17"/>
        <v>0.15000000000000002</v>
      </c>
      <c r="I165" s="11">
        <f ca="1">IFERROR(
  INDEX(
    ML_FRETE!$B$2:$I$30,
    MATCH(D165, ML_FRETE!$J$2:$J$30, 1),
    MATCH(J165, {0,19,49,79,100,120,150,200}, 1)
  ),
5.65
)</f>
        <v>5.65</v>
      </c>
      <c r="J165" s="3">
        <f t="shared" ca="1" si="15"/>
        <v>8.7191358024691361</v>
      </c>
      <c r="K165" s="9">
        <f t="shared" ca="1" si="16"/>
        <v>0.14999999999999997</v>
      </c>
      <c r="L165" s="11">
        <f t="shared" ca="1" si="18"/>
        <v>5.408450704225352</v>
      </c>
      <c r="M165" s="3">
        <f t="shared" ca="1" si="19"/>
        <v>7.0422535211267601</v>
      </c>
      <c r="N165" s="9">
        <f t="shared" ca="1" si="20"/>
        <v>0.14999999999999994</v>
      </c>
      <c r="O165" s="11">
        <v>6</v>
      </c>
      <c r="P165" s="3">
        <f>(C165+O165)/(1-$F$2-E165-$B$4)</f>
        <v>9.7087378640776691</v>
      </c>
      <c r="Q165" s="9">
        <f>(P165-C165-O165-$B$4*P165-E165*P165)/P165</f>
        <v>0.14999999999999994</v>
      </c>
    </row>
    <row r="166" spans="1:17" x14ac:dyDescent="0.3">
      <c r="A166" s="7"/>
      <c r="B166" s="6"/>
      <c r="C166" s="8"/>
      <c r="D166" s="5"/>
      <c r="E166" s="28">
        <v>8.2000000000000003E-2</v>
      </c>
      <c r="F166" s="11">
        <f ca="1">IFERROR(
  INDEX(
    ML_FRETE!$B$2:$I$30,
    MATCH(D166, ML_FRETE!$J$2:$J$30, 1),
    MATCH(G166, {0,19,49,79,100,120,150,200}, 1)
  ),
0
)</f>
        <v>5.65</v>
      </c>
      <c r="G166" s="3">
        <f t="shared" ca="1" si="14"/>
        <v>9.4481605351170579</v>
      </c>
      <c r="H166" s="9">
        <f t="shared" ca="1" si="17"/>
        <v>0.15000000000000002</v>
      </c>
      <c r="I166" s="11">
        <f ca="1">IFERROR(
  INDEX(
    ML_FRETE!$B$2:$I$30,
    MATCH(D166, ML_FRETE!$J$2:$J$30, 1),
    MATCH(J166, {0,19,49,79,100,120,150,200}, 1)
  ),
5.65
)</f>
        <v>5.65</v>
      </c>
      <c r="J166" s="3">
        <f t="shared" ca="1" si="15"/>
        <v>8.7191358024691361</v>
      </c>
      <c r="K166" s="9">
        <f t="shared" ca="1" si="16"/>
        <v>0.14999999999999997</v>
      </c>
      <c r="L166" s="11">
        <f t="shared" ca="1" si="18"/>
        <v>5.408450704225352</v>
      </c>
      <c r="M166" s="3">
        <f t="shared" ca="1" si="19"/>
        <v>7.0422535211267601</v>
      </c>
      <c r="N166" s="9">
        <f t="shared" ca="1" si="20"/>
        <v>0.14999999999999994</v>
      </c>
      <c r="O166" s="11">
        <v>6</v>
      </c>
      <c r="P166" s="3">
        <f>(C166+O166)/(1-$F$2-E166-$B$4)</f>
        <v>9.7087378640776691</v>
      </c>
      <c r="Q166" s="9">
        <f>(P166-C166-O166-$B$4*P166-E166*P166)/P166</f>
        <v>0.14999999999999994</v>
      </c>
    </row>
    <row r="167" spans="1:17" x14ac:dyDescent="0.3">
      <c r="A167" s="7"/>
      <c r="B167" s="6"/>
      <c r="C167" s="8"/>
      <c r="D167" s="5"/>
      <c r="E167" s="28">
        <v>8.2000000000000003E-2</v>
      </c>
      <c r="F167" s="11">
        <f ca="1">IFERROR(
  INDEX(
    ML_FRETE!$B$2:$I$30,
    MATCH(D167, ML_FRETE!$J$2:$J$30, 1),
    MATCH(G167, {0,19,49,79,100,120,150,200}, 1)
  ),
0
)</f>
        <v>5.65</v>
      </c>
      <c r="G167" s="3">
        <f t="shared" ca="1" si="14"/>
        <v>9.4481605351170579</v>
      </c>
      <c r="H167" s="9">
        <f t="shared" ca="1" si="17"/>
        <v>0.15000000000000002</v>
      </c>
      <c r="I167" s="11">
        <f ca="1">IFERROR(
  INDEX(
    ML_FRETE!$B$2:$I$30,
    MATCH(D167, ML_FRETE!$J$2:$J$30, 1),
    MATCH(J167, {0,19,49,79,100,120,150,200}, 1)
  ),
5.65
)</f>
        <v>5.65</v>
      </c>
      <c r="J167" s="3">
        <f t="shared" ca="1" si="15"/>
        <v>8.7191358024691361</v>
      </c>
      <c r="K167" s="9">
        <f t="shared" ca="1" si="16"/>
        <v>0.14999999999999997</v>
      </c>
      <c r="L167" s="11">
        <f t="shared" ca="1" si="18"/>
        <v>5.408450704225352</v>
      </c>
      <c r="M167" s="3">
        <f t="shared" ca="1" si="19"/>
        <v>7.0422535211267601</v>
      </c>
      <c r="N167" s="9">
        <f t="shared" ca="1" si="20"/>
        <v>0.14999999999999994</v>
      </c>
      <c r="O167" s="11">
        <v>6</v>
      </c>
      <c r="P167" s="3">
        <f>(C167+O167)/(1-$F$2-E167-$B$4)</f>
        <v>9.7087378640776691</v>
      </c>
      <c r="Q167" s="9">
        <f>(P167-C167-O167-$B$4*P167-E167*P167)/P167</f>
        <v>0.14999999999999994</v>
      </c>
    </row>
    <row r="168" spans="1:17" x14ac:dyDescent="0.3">
      <c r="A168" s="7"/>
      <c r="B168" s="6"/>
      <c r="C168" s="8"/>
      <c r="D168" s="5"/>
      <c r="E168" s="28">
        <v>8.2000000000000003E-2</v>
      </c>
      <c r="F168" s="11">
        <f ca="1">IFERROR(
  INDEX(
    ML_FRETE!$B$2:$I$30,
    MATCH(D168, ML_FRETE!$J$2:$J$30, 1),
    MATCH(G168, {0,19,49,79,100,120,150,200}, 1)
  ),
0
)</f>
        <v>5.65</v>
      </c>
      <c r="G168" s="3">
        <f t="shared" ca="1" si="14"/>
        <v>9.4481605351170579</v>
      </c>
      <c r="H168" s="9">
        <f t="shared" ca="1" si="17"/>
        <v>0.15000000000000002</v>
      </c>
      <c r="I168" s="11">
        <f ca="1">IFERROR(
  INDEX(
    ML_FRETE!$B$2:$I$30,
    MATCH(D168, ML_FRETE!$J$2:$J$30, 1),
    MATCH(J168, {0,19,49,79,100,120,150,200}, 1)
  ),
5.65
)</f>
        <v>5.65</v>
      </c>
      <c r="J168" s="3">
        <f t="shared" ca="1" si="15"/>
        <v>8.7191358024691361</v>
      </c>
      <c r="K168" s="9">
        <f t="shared" ca="1" si="16"/>
        <v>0.14999999999999997</v>
      </c>
      <c r="L168" s="11">
        <f t="shared" ca="1" si="18"/>
        <v>5.408450704225352</v>
      </c>
      <c r="M168" s="3">
        <f t="shared" ca="1" si="19"/>
        <v>7.0422535211267601</v>
      </c>
      <c r="N168" s="9">
        <f t="shared" ca="1" si="20"/>
        <v>0.14999999999999994</v>
      </c>
      <c r="O168" s="11">
        <v>6</v>
      </c>
      <c r="P168" s="3">
        <f>(C168+O168)/(1-$F$2-E168-$B$4)</f>
        <v>9.7087378640776691</v>
      </c>
      <c r="Q168" s="9">
        <f>(P168-C168-O168-$B$4*P168-E168*P168)/P168</f>
        <v>0.14999999999999994</v>
      </c>
    </row>
    <row r="169" spans="1:17" x14ac:dyDescent="0.3">
      <c r="A169" s="7"/>
      <c r="B169" s="6"/>
      <c r="C169" s="8"/>
      <c r="D169" s="5"/>
      <c r="E169" s="28">
        <v>8.2000000000000003E-2</v>
      </c>
      <c r="F169" s="11">
        <f ca="1">IFERROR(
  INDEX(
    ML_FRETE!$B$2:$I$30,
    MATCH(D169, ML_FRETE!$J$2:$J$30, 1),
    MATCH(G169, {0,19,49,79,100,120,150,200}, 1)
  ),
0
)</f>
        <v>5.65</v>
      </c>
      <c r="G169" s="3">
        <f t="shared" ca="1" si="14"/>
        <v>9.4481605351170579</v>
      </c>
      <c r="H169" s="9">
        <f t="shared" ca="1" si="17"/>
        <v>0.15000000000000002</v>
      </c>
      <c r="I169" s="11">
        <f ca="1">IFERROR(
  INDEX(
    ML_FRETE!$B$2:$I$30,
    MATCH(D169, ML_FRETE!$J$2:$J$30, 1),
    MATCH(J169, {0,19,49,79,100,120,150,200}, 1)
  ),
5.65
)</f>
        <v>5.65</v>
      </c>
      <c r="J169" s="3">
        <f t="shared" ca="1" si="15"/>
        <v>8.7191358024691361</v>
      </c>
      <c r="K169" s="9">
        <f t="shared" ca="1" si="16"/>
        <v>0.14999999999999997</v>
      </c>
      <c r="L169" s="11">
        <f t="shared" ca="1" si="18"/>
        <v>5.408450704225352</v>
      </c>
      <c r="M169" s="3">
        <f t="shared" ca="1" si="19"/>
        <v>7.0422535211267601</v>
      </c>
      <c r="N169" s="9">
        <f t="shared" ca="1" si="20"/>
        <v>0.14999999999999994</v>
      </c>
      <c r="O169" s="11">
        <v>6</v>
      </c>
      <c r="P169" s="3">
        <f>(C169+O169)/(1-$F$2-E169-$B$4)</f>
        <v>9.7087378640776691</v>
      </c>
      <c r="Q169" s="9">
        <f>(P169-C169-O169-$B$4*P169-E169*P169)/P169</f>
        <v>0.14999999999999994</v>
      </c>
    </row>
    <row r="170" spans="1:17" x14ac:dyDescent="0.3">
      <c r="A170" s="7"/>
      <c r="B170" s="6"/>
      <c r="C170" s="8"/>
      <c r="D170" s="5"/>
      <c r="E170" s="28">
        <v>8.2000000000000003E-2</v>
      </c>
      <c r="F170" s="11">
        <f ca="1">IFERROR(
  INDEX(
    ML_FRETE!$B$2:$I$30,
    MATCH(D170, ML_FRETE!$J$2:$J$30, 1),
    MATCH(G170, {0,19,49,79,100,120,150,200}, 1)
  ),
0
)</f>
        <v>5.65</v>
      </c>
      <c r="G170" s="3">
        <f t="shared" ca="1" si="14"/>
        <v>9.4481605351170579</v>
      </c>
      <c r="H170" s="9">
        <f t="shared" ca="1" si="17"/>
        <v>0.15000000000000002</v>
      </c>
      <c r="I170" s="11">
        <f ca="1">IFERROR(
  INDEX(
    ML_FRETE!$B$2:$I$30,
    MATCH(D170, ML_FRETE!$J$2:$J$30, 1),
    MATCH(J170, {0,19,49,79,100,120,150,200}, 1)
  ),
5.65
)</f>
        <v>5.65</v>
      </c>
      <c r="J170" s="3">
        <f t="shared" ca="1" si="15"/>
        <v>8.7191358024691361</v>
      </c>
      <c r="K170" s="9">
        <f t="shared" ca="1" si="16"/>
        <v>0.14999999999999997</v>
      </c>
      <c r="L170" s="11">
        <f t="shared" ca="1" si="18"/>
        <v>5.408450704225352</v>
      </c>
      <c r="M170" s="3">
        <f t="shared" ca="1" si="19"/>
        <v>7.0422535211267601</v>
      </c>
      <c r="N170" s="9">
        <f t="shared" ca="1" si="20"/>
        <v>0.14999999999999994</v>
      </c>
      <c r="O170" s="11">
        <v>6</v>
      </c>
      <c r="P170" s="3">
        <f>(C170+O170)/(1-$F$2-E170-$B$4)</f>
        <v>9.7087378640776691</v>
      </c>
      <c r="Q170" s="9">
        <f>(P170-C170-O170-$B$4*P170-E170*P170)/P170</f>
        <v>0.14999999999999994</v>
      </c>
    </row>
    <row r="171" spans="1:17" x14ac:dyDescent="0.3">
      <c r="A171" s="7"/>
      <c r="B171" s="6"/>
      <c r="C171" s="8"/>
      <c r="D171" s="5"/>
      <c r="E171" s="28">
        <v>8.2000000000000003E-2</v>
      </c>
      <c r="F171" s="11">
        <f ca="1">IFERROR(
  INDEX(
    ML_FRETE!$B$2:$I$30,
    MATCH(D171, ML_FRETE!$J$2:$J$30, 1),
    MATCH(G171, {0,19,49,79,100,120,150,200}, 1)
  ),
0
)</f>
        <v>5.65</v>
      </c>
      <c r="G171" s="3">
        <f t="shared" ca="1" si="14"/>
        <v>9.4481605351170579</v>
      </c>
      <c r="H171" s="9">
        <f t="shared" ca="1" si="17"/>
        <v>0.15000000000000002</v>
      </c>
      <c r="I171" s="11">
        <f ca="1">IFERROR(
  INDEX(
    ML_FRETE!$B$2:$I$30,
    MATCH(D171, ML_FRETE!$J$2:$J$30, 1),
    MATCH(J171, {0,19,49,79,100,120,150,200}, 1)
  ),
5.65
)</f>
        <v>5.65</v>
      </c>
      <c r="J171" s="3">
        <f t="shared" ca="1" si="15"/>
        <v>8.7191358024691361</v>
      </c>
      <c r="K171" s="9">
        <f t="shared" ca="1" si="16"/>
        <v>0.14999999999999997</v>
      </c>
      <c r="L171" s="11">
        <f t="shared" ca="1" si="18"/>
        <v>5.408450704225352</v>
      </c>
      <c r="M171" s="3">
        <f t="shared" ca="1" si="19"/>
        <v>7.0422535211267601</v>
      </c>
      <c r="N171" s="9">
        <f t="shared" ca="1" si="20"/>
        <v>0.14999999999999994</v>
      </c>
      <c r="O171" s="11">
        <v>6</v>
      </c>
      <c r="P171" s="3">
        <f>(C171+O171)/(1-$F$2-E171-$B$4)</f>
        <v>9.7087378640776691</v>
      </c>
      <c r="Q171" s="9">
        <f>(P171-C171-O171-$B$4*P171-E171*P171)/P171</f>
        <v>0.14999999999999994</v>
      </c>
    </row>
    <row r="172" spans="1:17" x14ac:dyDescent="0.3">
      <c r="A172" s="7"/>
      <c r="B172" s="6"/>
      <c r="C172" s="8"/>
      <c r="D172" s="5"/>
      <c r="E172" s="28">
        <v>8.2000000000000003E-2</v>
      </c>
      <c r="F172" s="11">
        <f ca="1">IFERROR(
  INDEX(
    ML_FRETE!$B$2:$I$30,
    MATCH(D172, ML_FRETE!$J$2:$J$30, 1),
    MATCH(G172, {0,19,49,79,100,120,150,200}, 1)
  ),
0
)</f>
        <v>5.65</v>
      </c>
      <c r="G172" s="3">
        <f t="shared" ca="1" si="14"/>
        <v>9.4481605351170579</v>
      </c>
      <c r="H172" s="9">
        <f t="shared" ca="1" si="17"/>
        <v>0.15000000000000002</v>
      </c>
      <c r="I172" s="11">
        <f ca="1">IFERROR(
  INDEX(
    ML_FRETE!$B$2:$I$30,
    MATCH(D172, ML_FRETE!$J$2:$J$30, 1),
    MATCH(J172, {0,19,49,79,100,120,150,200}, 1)
  ),
5.65
)</f>
        <v>5.65</v>
      </c>
      <c r="J172" s="3">
        <f t="shared" ca="1" si="15"/>
        <v>8.7191358024691361</v>
      </c>
      <c r="K172" s="9">
        <f t="shared" ca="1" si="16"/>
        <v>0.14999999999999997</v>
      </c>
      <c r="L172" s="11">
        <f t="shared" ca="1" si="18"/>
        <v>5.408450704225352</v>
      </c>
      <c r="M172" s="3">
        <f t="shared" ca="1" si="19"/>
        <v>7.0422535211267601</v>
      </c>
      <c r="N172" s="9">
        <f t="shared" ca="1" si="20"/>
        <v>0.14999999999999994</v>
      </c>
      <c r="O172" s="11">
        <v>6</v>
      </c>
      <c r="P172" s="3">
        <f>(C172+O172)/(1-$F$2-E172-$B$4)</f>
        <v>9.7087378640776691</v>
      </c>
      <c r="Q172" s="9">
        <f>(P172-C172-O172-$B$4*P172-E172*P172)/P172</f>
        <v>0.14999999999999994</v>
      </c>
    </row>
    <row r="173" spans="1:17" x14ac:dyDescent="0.3">
      <c r="A173" s="7"/>
      <c r="B173" s="6"/>
      <c r="C173" s="8"/>
      <c r="D173" s="5"/>
      <c r="E173" s="28">
        <v>8.2000000000000003E-2</v>
      </c>
      <c r="F173" s="11">
        <f ca="1">IFERROR(
  INDEX(
    ML_FRETE!$B$2:$I$30,
    MATCH(D173, ML_FRETE!$J$2:$J$30, 1),
    MATCH(G173, {0,19,49,79,100,120,150,200}, 1)
  ),
0
)</f>
        <v>5.65</v>
      </c>
      <c r="G173" s="3">
        <f t="shared" ca="1" si="14"/>
        <v>9.4481605351170579</v>
      </c>
      <c r="H173" s="9">
        <f t="shared" ca="1" si="17"/>
        <v>0.15000000000000002</v>
      </c>
      <c r="I173" s="11">
        <f ca="1">IFERROR(
  INDEX(
    ML_FRETE!$B$2:$I$30,
    MATCH(D173, ML_FRETE!$J$2:$J$30, 1),
    MATCH(J173, {0,19,49,79,100,120,150,200}, 1)
  ),
5.65
)</f>
        <v>5.65</v>
      </c>
      <c r="J173" s="3">
        <f t="shared" ca="1" si="15"/>
        <v>8.7191358024691361</v>
      </c>
      <c r="K173" s="9">
        <f t="shared" ca="1" si="16"/>
        <v>0.14999999999999997</v>
      </c>
      <c r="L173" s="11">
        <f t="shared" ca="1" si="18"/>
        <v>5.408450704225352</v>
      </c>
      <c r="M173" s="3">
        <f t="shared" ca="1" si="19"/>
        <v>7.0422535211267601</v>
      </c>
      <c r="N173" s="9">
        <f t="shared" ca="1" si="20"/>
        <v>0.14999999999999994</v>
      </c>
      <c r="O173" s="11">
        <v>6</v>
      </c>
      <c r="P173" s="3">
        <f>(C173+O173)/(1-$F$2-E173-$B$4)</f>
        <v>9.7087378640776691</v>
      </c>
      <c r="Q173" s="9">
        <f>(P173-C173-O173-$B$4*P173-E173*P173)/P173</f>
        <v>0.14999999999999994</v>
      </c>
    </row>
    <row r="174" spans="1:17" x14ac:dyDescent="0.3">
      <c r="A174" s="7"/>
      <c r="B174" s="6"/>
      <c r="C174" s="8"/>
      <c r="D174" s="5"/>
      <c r="E174" s="28">
        <v>8.2000000000000003E-2</v>
      </c>
      <c r="F174" s="11">
        <f ca="1">IFERROR(
  INDEX(
    ML_FRETE!$B$2:$I$30,
    MATCH(D174, ML_FRETE!$J$2:$J$30, 1),
    MATCH(G174, {0,19,49,79,100,120,150,200}, 1)
  ),
0
)</f>
        <v>5.65</v>
      </c>
      <c r="G174" s="3">
        <f t="shared" ca="1" si="14"/>
        <v>9.4481605351170579</v>
      </c>
      <c r="H174" s="9">
        <f t="shared" ca="1" si="17"/>
        <v>0.15000000000000002</v>
      </c>
      <c r="I174" s="11">
        <f ca="1">IFERROR(
  INDEX(
    ML_FRETE!$B$2:$I$30,
    MATCH(D174, ML_FRETE!$J$2:$J$30, 1),
    MATCH(J174, {0,19,49,79,100,120,150,200}, 1)
  ),
5.65
)</f>
        <v>5.65</v>
      </c>
      <c r="J174" s="3">
        <f t="shared" ca="1" si="15"/>
        <v>8.7191358024691361</v>
      </c>
      <c r="K174" s="9">
        <f t="shared" ca="1" si="16"/>
        <v>0.14999999999999997</v>
      </c>
      <c r="L174" s="11">
        <f t="shared" ca="1" si="18"/>
        <v>5.408450704225352</v>
      </c>
      <c r="M174" s="3">
        <f t="shared" ca="1" si="19"/>
        <v>7.0422535211267601</v>
      </c>
      <c r="N174" s="9">
        <f t="shared" ca="1" si="20"/>
        <v>0.14999999999999994</v>
      </c>
      <c r="O174" s="11">
        <v>6</v>
      </c>
      <c r="P174" s="3">
        <f>(C174+O174)/(1-$F$2-E174-$B$4)</f>
        <v>9.7087378640776691</v>
      </c>
      <c r="Q174" s="9">
        <f>(P174-C174-O174-$B$4*P174-E174*P174)/P174</f>
        <v>0.14999999999999994</v>
      </c>
    </row>
    <row r="175" spans="1:17" x14ac:dyDescent="0.3">
      <c r="A175" s="7"/>
      <c r="B175" s="6"/>
      <c r="C175" s="8"/>
      <c r="D175" s="5"/>
      <c r="E175" s="28">
        <v>8.2000000000000003E-2</v>
      </c>
      <c r="F175" s="11">
        <f ca="1">IFERROR(
  INDEX(
    ML_FRETE!$B$2:$I$30,
    MATCH(D175, ML_FRETE!$J$2:$J$30, 1),
    MATCH(G175, {0,19,49,79,100,120,150,200}, 1)
  ),
0
)</f>
        <v>5.65</v>
      </c>
      <c r="G175" s="3">
        <f t="shared" ca="1" si="14"/>
        <v>9.4481605351170579</v>
      </c>
      <c r="H175" s="9">
        <f t="shared" ca="1" si="17"/>
        <v>0.15000000000000002</v>
      </c>
      <c r="I175" s="11">
        <f ca="1">IFERROR(
  INDEX(
    ML_FRETE!$B$2:$I$30,
    MATCH(D175, ML_FRETE!$J$2:$J$30, 1),
    MATCH(J175, {0,19,49,79,100,120,150,200}, 1)
  ),
5.65
)</f>
        <v>5.65</v>
      </c>
      <c r="J175" s="3">
        <f t="shared" ca="1" si="15"/>
        <v>8.7191358024691361</v>
      </c>
      <c r="K175" s="9">
        <f t="shared" ca="1" si="16"/>
        <v>0.14999999999999997</v>
      </c>
      <c r="L175" s="11">
        <f t="shared" ca="1" si="18"/>
        <v>5.408450704225352</v>
      </c>
      <c r="M175" s="3">
        <f t="shared" ca="1" si="19"/>
        <v>7.0422535211267601</v>
      </c>
      <c r="N175" s="9">
        <f t="shared" ca="1" si="20"/>
        <v>0.14999999999999994</v>
      </c>
      <c r="O175" s="11">
        <v>6</v>
      </c>
      <c r="P175" s="3">
        <f>(C175+O175)/(1-$F$2-E175-$B$4)</f>
        <v>9.7087378640776691</v>
      </c>
      <c r="Q175" s="9">
        <f>(P175-C175-O175-$B$4*P175-E175*P175)/P175</f>
        <v>0.14999999999999994</v>
      </c>
    </row>
    <row r="176" spans="1:17" x14ac:dyDescent="0.3">
      <c r="A176" s="7"/>
      <c r="B176" s="6"/>
      <c r="C176" s="8"/>
      <c r="D176" s="5"/>
      <c r="E176" s="28">
        <v>8.2000000000000003E-2</v>
      </c>
      <c r="F176" s="11">
        <f ca="1">IFERROR(
  INDEX(
    ML_FRETE!$B$2:$I$30,
    MATCH(D176, ML_FRETE!$J$2:$J$30, 1),
    MATCH(G176, {0,19,49,79,100,120,150,200}, 1)
  ),
0
)</f>
        <v>5.65</v>
      </c>
      <c r="G176" s="3">
        <f t="shared" ca="1" si="14"/>
        <v>9.4481605351170579</v>
      </c>
      <c r="H176" s="9">
        <f t="shared" ca="1" si="17"/>
        <v>0.15000000000000002</v>
      </c>
      <c r="I176" s="11">
        <f ca="1">IFERROR(
  INDEX(
    ML_FRETE!$B$2:$I$30,
    MATCH(D176, ML_FRETE!$J$2:$J$30, 1),
    MATCH(J176, {0,19,49,79,100,120,150,200}, 1)
  ),
5.65
)</f>
        <v>5.65</v>
      </c>
      <c r="J176" s="3">
        <f t="shared" ca="1" si="15"/>
        <v>8.7191358024691361</v>
      </c>
      <c r="K176" s="9">
        <f t="shared" ca="1" si="16"/>
        <v>0.14999999999999997</v>
      </c>
      <c r="L176" s="11">
        <f t="shared" ca="1" si="18"/>
        <v>5.408450704225352</v>
      </c>
      <c r="M176" s="3">
        <f t="shared" ca="1" si="19"/>
        <v>7.0422535211267601</v>
      </c>
      <c r="N176" s="9">
        <f t="shared" ca="1" si="20"/>
        <v>0.14999999999999994</v>
      </c>
      <c r="O176" s="11">
        <v>6</v>
      </c>
      <c r="P176" s="3">
        <f>(C176+O176)/(1-$F$2-E176-$B$4)</f>
        <v>9.7087378640776691</v>
      </c>
      <c r="Q176" s="9">
        <f>(P176-C176-O176-$B$4*P176-E176*P176)/P176</f>
        <v>0.14999999999999994</v>
      </c>
    </row>
    <row r="177" spans="1:17" x14ac:dyDescent="0.3">
      <c r="A177" s="7"/>
      <c r="B177" s="6"/>
      <c r="C177" s="8"/>
      <c r="D177" s="5"/>
      <c r="E177" s="28">
        <v>8.2000000000000003E-2</v>
      </c>
      <c r="F177" s="11">
        <f ca="1">IFERROR(
  INDEX(
    ML_FRETE!$B$2:$I$30,
    MATCH(D177, ML_FRETE!$J$2:$J$30, 1),
    MATCH(G177, {0,19,49,79,100,120,150,200}, 1)
  ),
0
)</f>
        <v>5.65</v>
      </c>
      <c r="G177" s="3">
        <f t="shared" ca="1" si="14"/>
        <v>9.4481605351170579</v>
      </c>
      <c r="H177" s="9">
        <f t="shared" ca="1" si="17"/>
        <v>0.15000000000000002</v>
      </c>
      <c r="I177" s="11">
        <f ca="1">IFERROR(
  INDEX(
    ML_FRETE!$B$2:$I$30,
    MATCH(D177, ML_FRETE!$J$2:$J$30, 1),
    MATCH(J177, {0,19,49,79,100,120,150,200}, 1)
  ),
5.65
)</f>
        <v>5.65</v>
      </c>
      <c r="J177" s="3">
        <f t="shared" ca="1" si="15"/>
        <v>8.7191358024691361</v>
      </c>
      <c r="K177" s="9">
        <f t="shared" ca="1" si="16"/>
        <v>0.14999999999999997</v>
      </c>
      <c r="L177" s="11">
        <f t="shared" ca="1" si="18"/>
        <v>5.408450704225352</v>
      </c>
      <c r="M177" s="3">
        <f t="shared" ca="1" si="19"/>
        <v>7.0422535211267601</v>
      </c>
      <c r="N177" s="9">
        <f t="shared" ca="1" si="20"/>
        <v>0.14999999999999994</v>
      </c>
      <c r="O177" s="11">
        <v>6</v>
      </c>
      <c r="P177" s="3">
        <f>(C177+O177)/(1-$F$2-E177-$B$4)</f>
        <v>9.7087378640776691</v>
      </c>
      <c r="Q177" s="9">
        <f>(P177-C177-O177-$B$4*P177-E177*P177)/P177</f>
        <v>0.14999999999999994</v>
      </c>
    </row>
    <row r="178" spans="1:17" x14ac:dyDescent="0.3">
      <c r="A178" s="7"/>
      <c r="B178" s="6"/>
      <c r="C178" s="8"/>
      <c r="D178" s="5"/>
      <c r="E178" s="28">
        <v>8.2000000000000003E-2</v>
      </c>
      <c r="F178" s="11">
        <f ca="1">IFERROR(
  INDEX(
    ML_FRETE!$B$2:$I$30,
    MATCH(D178, ML_FRETE!$J$2:$J$30, 1),
    MATCH(G178, {0,19,49,79,100,120,150,200}, 1)
  ),
0
)</f>
        <v>5.65</v>
      </c>
      <c r="G178" s="3">
        <f t="shared" ca="1" si="14"/>
        <v>9.4481605351170579</v>
      </c>
      <c r="H178" s="9">
        <f t="shared" ca="1" si="17"/>
        <v>0.15000000000000002</v>
      </c>
      <c r="I178" s="11">
        <f ca="1">IFERROR(
  INDEX(
    ML_FRETE!$B$2:$I$30,
    MATCH(D178, ML_FRETE!$J$2:$J$30, 1),
    MATCH(J178, {0,19,49,79,100,120,150,200}, 1)
  ),
5.65
)</f>
        <v>5.65</v>
      </c>
      <c r="J178" s="3">
        <f t="shared" ca="1" si="15"/>
        <v>8.7191358024691361</v>
      </c>
      <c r="K178" s="9">
        <f t="shared" ca="1" si="16"/>
        <v>0.14999999999999997</v>
      </c>
      <c r="L178" s="11">
        <f t="shared" ca="1" si="18"/>
        <v>5.408450704225352</v>
      </c>
      <c r="M178" s="3">
        <f t="shared" ca="1" si="19"/>
        <v>7.0422535211267601</v>
      </c>
      <c r="N178" s="9">
        <f t="shared" ca="1" si="20"/>
        <v>0.14999999999999994</v>
      </c>
      <c r="O178" s="11">
        <v>6</v>
      </c>
      <c r="P178" s="3">
        <f>(C178+O178)/(1-$F$2-E178-$B$4)</f>
        <v>9.7087378640776691</v>
      </c>
      <c r="Q178" s="9">
        <f>(P178-C178-O178-$B$4*P178-E178*P178)/P178</f>
        <v>0.14999999999999994</v>
      </c>
    </row>
    <row r="179" spans="1:17" x14ac:dyDescent="0.3">
      <c r="A179" s="7"/>
      <c r="B179" s="6"/>
      <c r="C179" s="8"/>
      <c r="D179" s="5"/>
      <c r="E179" s="28">
        <v>8.2000000000000003E-2</v>
      </c>
      <c r="F179" s="11">
        <f ca="1">IFERROR(
  INDEX(
    ML_FRETE!$B$2:$I$30,
    MATCH(D179, ML_FRETE!$J$2:$J$30, 1),
    MATCH(G179, {0,19,49,79,100,120,150,200}, 1)
  ),
0
)</f>
        <v>5.65</v>
      </c>
      <c r="G179" s="3">
        <f t="shared" ca="1" si="14"/>
        <v>9.4481605351170579</v>
      </c>
      <c r="H179" s="9">
        <f t="shared" ca="1" si="17"/>
        <v>0.15000000000000002</v>
      </c>
      <c r="I179" s="11">
        <f ca="1">IFERROR(
  INDEX(
    ML_FRETE!$B$2:$I$30,
    MATCH(D179, ML_FRETE!$J$2:$J$30, 1),
    MATCH(J179, {0,19,49,79,100,120,150,200}, 1)
  ),
5.65
)</f>
        <v>5.65</v>
      </c>
      <c r="J179" s="3">
        <f t="shared" ca="1" si="15"/>
        <v>8.7191358024691361</v>
      </c>
      <c r="K179" s="9">
        <f t="shared" ca="1" si="16"/>
        <v>0.14999999999999997</v>
      </c>
      <c r="L179" s="11">
        <f t="shared" ca="1" si="18"/>
        <v>5.408450704225352</v>
      </c>
      <c r="M179" s="3">
        <f t="shared" ca="1" si="19"/>
        <v>7.0422535211267601</v>
      </c>
      <c r="N179" s="9">
        <f t="shared" ca="1" si="20"/>
        <v>0.14999999999999994</v>
      </c>
      <c r="O179" s="11">
        <v>6</v>
      </c>
      <c r="P179" s="3">
        <f>(C179+O179)/(1-$F$2-E179-$B$4)</f>
        <v>9.7087378640776691</v>
      </c>
      <c r="Q179" s="9">
        <f>(P179-C179-O179-$B$4*P179-E179*P179)/P179</f>
        <v>0.14999999999999994</v>
      </c>
    </row>
    <row r="180" spans="1:17" x14ac:dyDescent="0.3">
      <c r="A180" s="7"/>
      <c r="B180" s="6"/>
      <c r="C180" s="8"/>
      <c r="D180" s="5"/>
      <c r="E180" s="28">
        <v>8.2000000000000003E-2</v>
      </c>
      <c r="F180" s="11">
        <f ca="1">IFERROR(
  INDEX(
    ML_FRETE!$B$2:$I$30,
    MATCH(D180, ML_FRETE!$J$2:$J$30, 1),
    MATCH(G180, {0,19,49,79,100,120,150,200}, 1)
  ),
0
)</f>
        <v>5.65</v>
      </c>
      <c r="G180" s="3">
        <f t="shared" ca="1" si="14"/>
        <v>9.4481605351170579</v>
      </c>
      <c r="H180" s="9">
        <f t="shared" ca="1" si="17"/>
        <v>0.15000000000000002</v>
      </c>
      <c r="I180" s="11">
        <f ca="1">IFERROR(
  INDEX(
    ML_FRETE!$B$2:$I$30,
    MATCH(D180, ML_FRETE!$J$2:$J$30, 1),
    MATCH(J180, {0,19,49,79,100,120,150,200}, 1)
  ),
5.65
)</f>
        <v>5.65</v>
      </c>
      <c r="J180" s="3">
        <f t="shared" ca="1" si="15"/>
        <v>8.7191358024691361</v>
      </c>
      <c r="K180" s="9">
        <f t="shared" ca="1" si="16"/>
        <v>0.14999999999999997</v>
      </c>
      <c r="L180" s="11">
        <f t="shared" ca="1" si="18"/>
        <v>5.408450704225352</v>
      </c>
      <c r="M180" s="3">
        <f t="shared" ca="1" si="19"/>
        <v>7.0422535211267601</v>
      </c>
      <c r="N180" s="9">
        <f t="shared" ca="1" si="20"/>
        <v>0.14999999999999994</v>
      </c>
      <c r="O180" s="11">
        <v>6</v>
      </c>
      <c r="P180" s="3">
        <f>(C180+O180)/(1-$F$2-E180-$B$4)</f>
        <v>9.7087378640776691</v>
      </c>
      <c r="Q180" s="9">
        <f>(P180-C180-O180-$B$4*P180-E180*P180)/P180</f>
        <v>0.14999999999999994</v>
      </c>
    </row>
    <row r="181" spans="1:17" x14ac:dyDescent="0.3">
      <c r="A181" s="7"/>
      <c r="B181" s="6"/>
      <c r="C181" s="8"/>
      <c r="D181" s="5"/>
      <c r="E181" s="28">
        <v>8.2000000000000003E-2</v>
      </c>
      <c r="F181" s="11">
        <f ca="1">IFERROR(
  INDEX(
    ML_FRETE!$B$2:$I$30,
    MATCH(D181, ML_FRETE!$J$2:$J$30, 1),
    MATCH(G181, {0,19,49,79,100,120,150,200}, 1)
  ),
0
)</f>
        <v>5.65</v>
      </c>
      <c r="G181" s="3">
        <f t="shared" ca="1" si="14"/>
        <v>9.4481605351170579</v>
      </c>
      <c r="H181" s="9">
        <f t="shared" ca="1" si="17"/>
        <v>0.15000000000000002</v>
      </c>
      <c r="I181" s="11">
        <f ca="1">IFERROR(
  INDEX(
    ML_FRETE!$B$2:$I$30,
    MATCH(D181, ML_FRETE!$J$2:$J$30, 1),
    MATCH(J181, {0,19,49,79,100,120,150,200}, 1)
  ),
5.65
)</f>
        <v>5.65</v>
      </c>
      <c r="J181" s="3">
        <f t="shared" ca="1" si="15"/>
        <v>8.7191358024691361</v>
      </c>
      <c r="K181" s="9">
        <f t="shared" ca="1" si="16"/>
        <v>0.14999999999999997</v>
      </c>
      <c r="L181" s="11">
        <f t="shared" ca="1" si="18"/>
        <v>5.408450704225352</v>
      </c>
      <c r="M181" s="3">
        <f t="shared" ca="1" si="19"/>
        <v>7.0422535211267601</v>
      </c>
      <c r="N181" s="9">
        <f t="shared" ca="1" si="20"/>
        <v>0.14999999999999994</v>
      </c>
      <c r="O181" s="11">
        <v>6</v>
      </c>
      <c r="P181" s="3">
        <f>(C181+O181)/(1-$F$2-E181-$B$4)</f>
        <v>9.7087378640776691</v>
      </c>
      <c r="Q181" s="9">
        <f>(P181-C181-O181-$B$4*P181-E181*P181)/P181</f>
        <v>0.14999999999999994</v>
      </c>
    </row>
    <row r="182" spans="1:17" x14ac:dyDescent="0.3">
      <c r="A182" s="7"/>
      <c r="B182" s="6"/>
      <c r="C182" s="8"/>
      <c r="D182" s="5"/>
      <c r="E182" s="28">
        <v>8.2000000000000003E-2</v>
      </c>
      <c r="F182" s="11">
        <f ca="1">IFERROR(
  INDEX(
    ML_FRETE!$B$2:$I$30,
    MATCH(D182, ML_FRETE!$J$2:$J$30, 1),
    MATCH(G182, {0,19,49,79,100,120,150,200}, 1)
  ),
0
)</f>
        <v>5.65</v>
      </c>
      <c r="G182" s="3">
        <f t="shared" ca="1" si="14"/>
        <v>9.4481605351170579</v>
      </c>
      <c r="H182" s="9">
        <f t="shared" ca="1" si="17"/>
        <v>0.15000000000000002</v>
      </c>
      <c r="I182" s="11">
        <f ca="1">IFERROR(
  INDEX(
    ML_FRETE!$B$2:$I$30,
    MATCH(D182, ML_FRETE!$J$2:$J$30, 1),
    MATCH(J182, {0,19,49,79,100,120,150,200}, 1)
  ),
5.65
)</f>
        <v>5.65</v>
      </c>
      <c r="J182" s="3">
        <f t="shared" ca="1" si="15"/>
        <v>8.7191358024691361</v>
      </c>
      <c r="K182" s="9">
        <f t="shared" ca="1" si="16"/>
        <v>0.14999999999999997</v>
      </c>
      <c r="L182" s="11">
        <f t="shared" ca="1" si="18"/>
        <v>5.408450704225352</v>
      </c>
      <c r="M182" s="3">
        <f t="shared" ca="1" si="19"/>
        <v>7.0422535211267601</v>
      </c>
      <c r="N182" s="9">
        <f t="shared" ca="1" si="20"/>
        <v>0.14999999999999994</v>
      </c>
      <c r="O182" s="11">
        <v>6</v>
      </c>
      <c r="P182" s="3">
        <f>(C182+O182)/(1-$F$2-E182-$B$4)</f>
        <v>9.7087378640776691</v>
      </c>
      <c r="Q182" s="9">
        <f>(P182-C182-O182-$B$4*P182-E182*P182)/P182</f>
        <v>0.14999999999999994</v>
      </c>
    </row>
    <row r="183" spans="1:17" x14ac:dyDescent="0.3">
      <c r="A183" s="7"/>
      <c r="B183" s="6"/>
      <c r="C183" s="8"/>
      <c r="D183" s="5"/>
      <c r="E183" s="28">
        <v>8.2000000000000003E-2</v>
      </c>
      <c r="F183" s="11">
        <f ca="1">IFERROR(
  INDEX(
    ML_FRETE!$B$2:$I$30,
    MATCH(D183, ML_FRETE!$J$2:$J$30, 1),
    MATCH(G183, {0,19,49,79,100,120,150,200}, 1)
  ),
0
)</f>
        <v>5.65</v>
      </c>
      <c r="G183" s="3">
        <f t="shared" ca="1" si="14"/>
        <v>9.4481605351170579</v>
      </c>
      <c r="H183" s="9">
        <f t="shared" ca="1" si="17"/>
        <v>0.15000000000000002</v>
      </c>
      <c r="I183" s="11">
        <f ca="1">IFERROR(
  INDEX(
    ML_FRETE!$B$2:$I$30,
    MATCH(D183, ML_FRETE!$J$2:$J$30, 1),
    MATCH(J183, {0,19,49,79,100,120,150,200}, 1)
  ),
5.65
)</f>
        <v>5.65</v>
      </c>
      <c r="J183" s="3">
        <f t="shared" ca="1" si="15"/>
        <v>8.7191358024691361</v>
      </c>
      <c r="K183" s="9">
        <f t="shared" ca="1" si="16"/>
        <v>0.14999999999999997</v>
      </c>
      <c r="L183" s="11">
        <f t="shared" ca="1" si="18"/>
        <v>5.408450704225352</v>
      </c>
      <c r="M183" s="3">
        <f t="shared" ca="1" si="19"/>
        <v>7.0422535211267601</v>
      </c>
      <c r="N183" s="9">
        <f t="shared" ca="1" si="20"/>
        <v>0.14999999999999994</v>
      </c>
      <c r="O183" s="11">
        <v>6</v>
      </c>
      <c r="P183" s="3">
        <f>(C183+O183)/(1-$F$2-E183-$B$4)</f>
        <v>9.7087378640776691</v>
      </c>
      <c r="Q183" s="9">
        <f>(P183-C183-O183-$B$4*P183-E183*P183)/P183</f>
        <v>0.14999999999999994</v>
      </c>
    </row>
    <row r="184" spans="1:17" x14ac:dyDescent="0.3">
      <c r="A184" s="7"/>
      <c r="B184" s="6"/>
      <c r="C184" s="8"/>
      <c r="D184" s="5"/>
      <c r="E184" s="28">
        <v>8.2000000000000003E-2</v>
      </c>
      <c r="F184" s="11">
        <f ca="1">IFERROR(
  INDEX(
    ML_FRETE!$B$2:$I$30,
    MATCH(D184, ML_FRETE!$J$2:$J$30, 1),
    MATCH(G184, {0,19,49,79,100,120,150,200}, 1)
  ),
0
)</f>
        <v>5.65</v>
      </c>
      <c r="G184" s="3">
        <f t="shared" ca="1" si="14"/>
        <v>9.4481605351170579</v>
      </c>
      <c r="H184" s="9">
        <f t="shared" ca="1" si="17"/>
        <v>0.15000000000000002</v>
      </c>
      <c r="I184" s="11">
        <f ca="1">IFERROR(
  INDEX(
    ML_FRETE!$B$2:$I$30,
    MATCH(D184, ML_FRETE!$J$2:$J$30, 1),
    MATCH(J184, {0,19,49,79,100,120,150,200}, 1)
  ),
5.65
)</f>
        <v>5.65</v>
      </c>
      <c r="J184" s="3">
        <f t="shared" ca="1" si="15"/>
        <v>8.7191358024691361</v>
      </c>
      <c r="K184" s="9">
        <f t="shared" ca="1" si="16"/>
        <v>0.14999999999999997</v>
      </c>
      <c r="L184" s="11">
        <f t="shared" ca="1" si="18"/>
        <v>5.408450704225352</v>
      </c>
      <c r="M184" s="3">
        <f t="shared" ca="1" si="19"/>
        <v>7.0422535211267601</v>
      </c>
      <c r="N184" s="9">
        <f t="shared" ca="1" si="20"/>
        <v>0.14999999999999994</v>
      </c>
      <c r="O184" s="11">
        <v>6</v>
      </c>
      <c r="P184" s="3">
        <f>(C184+O184)/(1-$F$2-E184-$B$4)</f>
        <v>9.7087378640776691</v>
      </c>
      <c r="Q184" s="9">
        <f>(P184-C184-O184-$B$4*P184-E184*P184)/P184</f>
        <v>0.14999999999999994</v>
      </c>
    </row>
    <row r="185" spans="1:17" x14ac:dyDescent="0.3">
      <c r="A185" s="7"/>
      <c r="B185" s="6"/>
      <c r="C185" s="8"/>
      <c r="D185" s="5"/>
      <c r="E185" s="28">
        <v>8.2000000000000003E-2</v>
      </c>
      <c r="F185" s="11">
        <f ca="1">IFERROR(
  INDEX(
    ML_FRETE!$B$2:$I$30,
    MATCH(D185, ML_FRETE!$J$2:$J$30, 1),
    MATCH(G185, {0,19,49,79,100,120,150,200}, 1)
  ),
0
)</f>
        <v>5.65</v>
      </c>
      <c r="G185" s="3">
        <f t="shared" ca="1" si="14"/>
        <v>9.4481605351170579</v>
      </c>
      <c r="H185" s="9">
        <f t="shared" ca="1" si="17"/>
        <v>0.15000000000000002</v>
      </c>
      <c r="I185" s="11">
        <f ca="1">IFERROR(
  INDEX(
    ML_FRETE!$B$2:$I$30,
    MATCH(D185, ML_FRETE!$J$2:$J$30, 1),
    MATCH(J185, {0,19,49,79,100,120,150,200}, 1)
  ),
5.65
)</f>
        <v>5.65</v>
      </c>
      <c r="J185" s="3">
        <f t="shared" ca="1" si="15"/>
        <v>8.7191358024691361</v>
      </c>
      <c r="K185" s="9">
        <f t="shared" ca="1" si="16"/>
        <v>0.14999999999999997</v>
      </c>
      <c r="L185" s="11">
        <f t="shared" ca="1" si="18"/>
        <v>5.408450704225352</v>
      </c>
      <c r="M185" s="3">
        <f t="shared" ca="1" si="19"/>
        <v>7.0422535211267601</v>
      </c>
      <c r="N185" s="9">
        <f t="shared" ca="1" si="20"/>
        <v>0.14999999999999994</v>
      </c>
      <c r="O185" s="11">
        <v>6</v>
      </c>
      <c r="P185" s="3">
        <f>(C185+O185)/(1-$F$2-E185-$B$4)</f>
        <v>9.7087378640776691</v>
      </c>
      <c r="Q185" s="9">
        <f>(P185-C185-O185-$B$4*P185-E185*P185)/P185</f>
        <v>0.14999999999999994</v>
      </c>
    </row>
    <row r="186" spans="1:17" x14ac:dyDescent="0.3">
      <c r="A186" s="7"/>
      <c r="B186" s="6"/>
      <c r="C186" s="8"/>
      <c r="D186" s="5"/>
      <c r="E186" s="28">
        <v>8.2000000000000003E-2</v>
      </c>
      <c r="F186" s="11">
        <f ca="1">IFERROR(
  INDEX(
    ML_FRETE!$B$2:$I$30,
    MATCH(D186, ML_FRETE!$J$2:$J$30, 1),
    MATCH(G186, {0,19,49,79,100,120,150,200}, 1)
  ),
0
)</f>
        <v>5.65</v>
      </c>
      <c r="G186" s="3">
        <f t="shared" ca="1" si="14"/>
        <v>9.4481605351170579</v>
      </c>
      <c r="H186" s="9">
        <f t="shared" ca="1" si="17"/>
        <v>0.15000000000000002</v>
      </c>
      <c r="I186" s="11">
        <f ca="1">IFERROR(
  INDEX(
    ML_FRETE!$B$2:$I$30,
    MATCH(D186, ML_FRETE!$J$2:$J$30, 1),
    MATCH(J186, {0,19,49,79,100,120,150,200}, 1)
  ),
5.65
)</f>
        <v>5.65</v>
      </c>
      <c r="J186" s="3">
        <f t="shared" ca="1" si="15"/>
        <v>8.7191358024691361</v>
      </c>
      <c r="K186" s="9">
        <f t="shared" ca="1" si="16"/>
        <v>0.14999999999999997</v>
      </c>
      <c r="L186" s="11">
        <f t="shared" ca="1" si="18"/>
        <v>5.408450704225352</v>
      </c>
      <c r="M186" s="3">
        <f t="shared" ca="1" si="19"/>
        <v>7.0422535211267601</v>
      </c>
      <c r="N186" s="9">
        <f t="shared" ca="1" si="20"/>
        <v>0.14999999999999994</v>
      </c>
      <c r="O186" s="11">
        <v>6</v>
      </c>
      <c r="P186" s="3">
        <f>(C186+O186)/(1-$F$2-E186-$B$4)</f>
        <v>9.7087378640776691</v>
      </c>
      <c r="Q186" s="9">
        <f>(P186-C186-O186-$B$4*P186-E186*P186)/P186</f>
        <v>0.14999999999999994</v>
      </c>
    </row>
    <row r="187" spans="1:17" x14ac:dyDescent="0.3">
      <c r="A187" s="7"/>
      <c r="B187" s="6"/>
      <c r="C187" s="8"/>
      <c r="D187" s="5"/>
      <c r="E187" s="28">
        <v>8.2000000000000003E-2</v>
      </c>
      <c r="F187" s="11">
        <f ca="1">IFERROR(
  INDEX(
    ML_FRETE!$B$2:$I$30,
    MATCH(D187, ML_FRETE!$J$2:$J$30, 1),
    MATCH(G187, {0,19,49,79,100,120,150,200}, 1)
  ),
0
)</f>
        <v>5.65</v>
      </c>
      <c r="G187" s="3">
        <f t="shared" ca="1" si="14"/>
        <v>9.4481605351170579</v>
      </c>
      <c r="H187" s="9">
        <f t="shared" ca="1" si="17"/>
        <v>0.15000000000000002</v>
      </c>
      <c r="I187" s="11">
        <f ca="1">IFERROR(
  INDEX(
    ML_FRETE!$B$2:$I$30,
    MATCH(D187, ML_FRETE!$J$2:$J$30, 1),
    MATCH(J187, {0,19,49,79,100,120,150,200}, 1)
  ),
5.65
)</f>
        <v>5.65</v>
      </c>
      <c r="J187" s="3">
        <f t="shared" ca="1" si="15"/>
        <v>8.7191358024691361</v>
      </c>
      <c r="K187" s="9">
        <f t="shared" ca="1" si="16"/>
        <v>0.14999999999999997</v>
      </c>
      <c r="L187" s="11">
        <f t="shared" ca="1" si="18"/>
        <v>5.408450704225352</v>
      </c>
      <c r="M187" s="3">
        <f t="shared" ca="1" si="19"/>
        <v>7.0422535211267601</v>
      </c>
      <c r="N187" s="9">
        <f t="shared" ca="1" si="20"/>
        <v>0.14999999999999994</v>
      </c>
      <c r="O187" s="11">
        <v>6</v>
      </c>
      <c r="P187" s="3">
        <f>(C187+O187)/(1-$F$2-E187-$B$4)</f>
        <v>9.7087378640776691</v>
      </c>
      <c r="Q187" s="9">
        <f>(P187-C187-O187-$B$4*P187-E187*P187)/P187</f>
        <v>0.14999999999999994</v>
      </c>
    </row>
    <row r="188" spans="1:17" x14ac:dyDescent="0.3">
      <c r="A188" s="7"/>
      <c r="B188" s="6"/>
      <c r="C188" s="8"/>
      <c r="D188" s="5"/>
      <c r="E188" s="28">
        <v>8.2000000000000003E-2</v>
      </c>
      <c r="F188" s="11">
        <f ca="1">IFERROR(
  INDEX(
    ML_FRETE!$B$2:$I$30,
    MATCH(D188, ML_FRETE!$J$2:$J$30, 1),
    MATCH(G188, {0,19,49,79,100,120,150,200}, 1)
  ),
0
)</f>
        <v>5.65</v>
      </c>
      <c r="G188" s="3">
        <f t="shared" ca="1" si="14"/>
        <v>9.4481605351170579</v>
      </c>
      <c r="H188" s="9">
        <f t="shared" ca="1" si="17"/>
        <v>0.15000000000000002</v>
      </c>
      <c r="I188" s="11">
        <f ca="1">IFERROR(
  INDEX(
    ML_FRETE!$B$2:$I$30,
    MATCH(D188, ML_FRETE!$J$2:$J$30, 1),
    MATCH(J188, {0,19,49,79,100,120,150,200}, 1)
  ),
5.65
)</f>
        <v>5.65</v>
      </c>
      <c r="J188" s="3">
        <f t="shared" ca="1" si="15"/>
        <v>8.7191358024691361</v>
      </c>
      <c r="K188" s="9">
        <f t="shared" ca="1" si="16"/>
        <v>0.14999999999999997</v>
      </c>
      <c r="L188" s="11">
        <f t="shared" ca="1" si="18"/>
        <v>5.408450704225352</v>
      </c>
      <c r="M188" s="3">
        <f t="shared" ca="1" si="19"/>
        <v>7.0422535211267601</v>
      </c>
      <c r="N188" s="9">
        <f t="shared" ca="1" si="20"/>
        <v>0.14999999999999994</v>
      </c>
      <c r="O188" s="11">
        <v>6</v>
      </c>
      <c r="P188" s="3">
        <f>(C188+O188)/(1-$F$2-E188-$B$4)</f>
        <v>9.7087378640776691</v>
      </c>
      <c r="Q188" s="9">
        <f>(P188-C188-O188-$B$4*P188-E188*P188)/P188</f>
        <v>0.14999999999999994</v>
      </c>
    </row>
    <row r="189" spans="1:17" x14ac:dyDescent="0.3">
      <c r="A189" s="7"/>
      <c r="B189" s="6"/>
      <c r="C189" s="8"/>
      <c r="D189" s="5"/>
      <c r="E189" s="28">
        <v>8.2000000000000003E-2</v>
      </c>
      <c r="F189" s="11">
        <f ca="1">IFERROR(
  INDEX(
    ML_FRETE!$B$2:$I$30,
    MATCH(D189, ML_FRETE!$J$2:$J$30, 1),
    MATCH(G189, {0,19,49,79,100,120,150,200}, 1)
  ),
0
)</f>
        <v>5.65</v>
      </c>
      <c r="G189" s="3">
        <f t="shared" ca="1" si="14"/>
        <v>9.4481605351170579</v>
      </c>
      <c r="H189" s="9">
        <f t="shared" ca="1" si="17"/>
        <v>0.15000000000000002</v>
      </c>
      <c r="I189" s="11">
        <f ca="1">IFERROR(
  INDEX(
    ML_FRETE!$B$2:$I$30,
    MATCH(D189, ML_FRETE!$J$2:$J$30, 1),
    MATCH(J189, {0,19,49,79,100,120,150,200}, 1)
  ),
5.65
)</f>
        <v>5.65</v>
      </c>
      <c r="J189" s="3">
        <f t="shared" ca="1" si="15"/>
        <v>8.7191358024691361</v>
      </c>
      <c r="K189" s="9">
        <f t="shared" ca="1" si="16"/>
        <v>0.14999999999999997</v>
      </c>
      <c r="L189" s="11">
        <f t="shared" ca="1" si="18"/>
        <v>5.408450704225352</v>
      </c>
      <c r="M189" s="3">
        <f t="shared" ca="1" si="19"/>
        <v>7.0422535211267601</v>
      </c>
      <c r="N189" s="9">
        <f t="shared" ca="1" si="20"/>
        <v>0.14999999999999994</v>
      </c>
      <c r="O189" s="11">
        <v>6</v>
      </c>
      <c r="P189" s="3">
        <f>(C189+O189)/(1-$F$2-E189-$B$4)</f>
        <v>9.7087378640776691</v>
      </c>
      <c r="Q189" s="9">
        <f>(P189-C189-O189-$B$4*P189-E189*P189)/P189</f>
        <v>0.14999999999999994</v>
      </c>
    </row>
    <row r="190" spans="1:17" x14ac:dyDescent="0.3">
      <c r="A190" s="7"/>
      <c r="B190" s="6"/>
      <c r="C190" s="8"/>
      <c r="D190" s="5"/>
      <c r="E190" s="28">
        <v>8.2000000000000003E-2</v>
      </c>
      <c r="F190" s="11">
        <f ca="1">IFERROR(
  INDEX(
    ML_FRETE!$B$2:$I$30,
    MATCH(D190, ML_FRETE!$J$2:$J$30, 1),
    MATCH(G190, {0,19,49,79,100,120,150,200}, 1)
  ),
0
)</f>
        <v>5.65</v>
      </c>
      <c r="G190" s="3">
        <f t="shared" ca="1" si="14"/>
        <v>9.4481605351170579</v>
      </c>
      <c r="H190" s="9">
        <f t="shared" ca="1" si="17"/>
        <v>0.15000000000000002</v>
      </c>
      <c r="I190" s="11">
        <f ca="1">IFERROR(
  INDEX(
    ML_FRETE!$B$2:$I$30,
    MATCH(D190, ML_FRETE!$J$2:$J$30, 1),
    MATCH(J190, {0,19,49,79,100,120,150,200}, 1)
  ),
5.65
)</f>
        <v>5.65</v>
      </c>
      <c r="J190" s="3">
        <f t="shared" ca="1" si="15"/>
        <v>8.7191358024691361</v>
      </c>
      <c r="K190" s="9">
        <f t="shared" ca="1" si="16"/>
        <v>0.14999999999999997</v>
      </c>
      <c r="L190" s="11">
        <f t="shared" ca="1" si="18"/>
        <v>5.408450704225352</v>
      </c>
      <c r="M190" s="3">
        <f t="shared" ca="1" si="19"/>
        <v>7.0422535211267601</v>
      </c>
      <c r="N190" s="9">
        <f t="shared" ca="1" si="20"/>
        <v>0.14999999999999994</v>
      </c>
      <c r="O190" s="11">
        <v>6</v>
      </c>
      <c r="P190" s="3">
        <f>(C190+O190)/(1-$F$2-E190-$B$4)</f>
        <v>9.7087378640776691</v>
      </c>
      <c r="Q190" s="9">
        <f>(P190-C190-O190-$B$4*P190-E190*P190)/P190</f>
        <v>0.14999999999999994</v>
      </c>
    </row>
    <row r="191" spans="1:17" x14ac:dyDescent="0.3">
      <c r="A191" s="7"/>
      <c r="B191" s="6"/>
      <c r="C191" s="8"/>
      <c r="D191" s="5"/>
      <c r="E191" s="28">
        <v>8.2000000000000003E-2</v>
      </c>
      <c r="F191" s="11">
        <f ca="1">IFERROR(
  INDEX(
    ML_FRETE!$B$2:$I$30,
    MATCH(D191, ML_FRETE!$J$2:$J$30, 1),
    MATCH(G191, {0,19,49,79,100,120,150,200}, 1)
  ),
0
)</f>
        <v>5.65</v>
      </c>
      <c r="G191" s="3">
        <f t="shared" ca="1" si="14"/>
        <v>9.4481605351170579</v>
      </c>
      <c r="H191" s="9">
        <f t="shared" ca="1" si="17"/>
        <v>0.15000000000000002</v>
      </c>
      <c r="I191" s="11">
        <f ca="1">IFERROR(
  INDEX(
    ML_FRETE!$B$2:$I$30,
    MATCH(D191, ML_FRETE!$J$2:$J$30, 1),
    MATCH(J191, {0,19,49,79,100,120,150,200}, 1)
  ),
5.65
)</f>
        <v>5.65</v>
      </c>
      <c r="J191" s="3">
        <f t="shared" ca="1" si="15"/>
        <v>8.7191358024691361</v>
      </c>
      <c r="K191" s="9">
        <f t="shared" ca="1" si="16"/>
        <v>0.14999999999999997</v>
      </c>
      <c r="L191" s="11">
        <f t="shared" ca="1" si="18"/>
        <v>5.408450704225352</v>
      </c>
      <c r="M191" s="3">
        <f t="shared" ca="1" si="19"/>
        <v>7.0422535211267601</v>
      </c>
      <c r="N191" s="9">
        <f t="shared" ca="1" si="20"/>
        <v>0.14999999999999994</v>
      </c>
      <c r="O191" s="11">
        <v>6</v>
      </c>
      <c r="P191" s="3">
        <f>(C191+O191)/(1-$F$2-E191-$B$4)</f>
        <v>9.7087378640776691</v>
      </c>
      <c r="Q191" s="9">
        <f>(P191-C191-O191-$B$4*P191-E191*P191)/P191</f>
        <v>0.14999999999999994</v>
      </c>
    </row>
    <row r="192" spans="1:17" x14ac:dyDescent="0.3">
      <c r="A192" s="7"/>
      <c r="B192" s="6"/>
      <c r="C192" s="8"/>
      <c r="D192" s="5"/>
      <c r="E192" s="28">
        <v>8.2000000000000003E-2</v>
      </c>
      <c r="F192" s="11">
        <f ca="1">IFERROR(
  INDEX(
    ML_FRETE!$B$2:$I$30,
    MATCH(D192, ML_FRETE!$J$2:$J$30, 1),
    MATCH(G192, {0,19,49,79,100,120,150,200}, 1)
  ),
0
)</f>
        <v>5.65</v>
      </c>
      <c r="G192" s="3">
        <f t="shared" ca="1" si="14"/>
        <v>9.4481605351170579</v>
      </c>
      <c r="H192" s="9">
        <f t="shared" ca="1" si="17"/>
        <v>0.15000000000000002</v>
      </c>
      <c r="I192" s="11">
        <f ca="1">IFERROR(
  INDEX(
    ML_FRETE!$B$2:$I$30,
    MATCH(D192, ML_FRETE!$J$2:$J$30, 1),
    MATCH(J192, {0,19,49,79,100,120,150,200}, 1)
  ),
5.65
)</f>
        <v>5.65</v>
      </c>
      <c r="J192" s="3">
        <f t="shared" ca="1" si="15"/>
        <v>8.7191358024691361</v>
      </c>
      <c r="K192" s="9">
        <f t="shared" ca="1" si="16"/>
        <v>0.14999999999999997</v>
      </c>
      <c r="L192" s="11">
        <f t="shared" ca="1" si="18"/>
        <v>5.408450704225352</v>
      </c>
      <c r="M192" s="3">
        <f t="shared" ca="1" si="19"/>
        <v>7.0422535211267601</v>
      </c>
      <c r="N192" s="9">
        <f t="shared" ca="1" si="20"/>
        <v>0.14999999999999994</v>
      </c>
      <c r="O192" s="11">
        <v>6</v>
      </c>
      <c r="P192" s="3">
        <f>(C192+O192)/(1-$F$2-E192-$B$4)</f>
        <v>9.7087378640776691</v>
      </c>
      <c r="Q192" s="9">
        <f>(P192-C192-O192-$B$4*P192-E192*P192)/P192</f>
        <v>0.14999999999999994</v>
      </c>
    </row>
    <row r="193" spans="1:17" x14ac:dyDescent="0.3">
      <c r="A193" s="7"/>
      <c r="B193" s="6"/>
      <c r="C193" s="8"/>
      <c r="D193" s="5"/>
      <c r="E193" s="28">
        <v>8.2000000000000003E-2</v>
      </c>
      <c r="F193" s="11">
        <f ca="1">IFERROR(
  INDEX(
    ML_FRETE!$B$2:$I$30,
    MATCH(D193, ML_FRETE!$J$2:$J$30, 1),
    MATCH(G193, {0,19,49,79,100,120,150,200}, 1)
  ),
0
)</f>
        <v>5.65</v>
      </c>
      <c r="G193" s="3">
        <f t="shared" ca="1" si="14"/>
        <v>9.4481605351170579</v>
      </c>
      <c r="H193" s="9">
        <f t="shared" ca="1" si="17"/>
        <v>0.15000000000000002</v>
      </c>
      <c r="I193" s="11">
        <f ca="1">IFERROR(
  INDEX(
    ML_FRETE!$B$2:$I$30,
    MATCH(D193, ML_FRETE!$J$2:$J$30, 1),
    MATCH(J193, {0,19,49,79,100,120,150,200}, 1)
  ),
5.65
)</f>
        <v>5.65</v>
      </c>
      <c r="J193" s="3">
        <f t="shared" ca="1" si="15"/>
        <v>8.7191358024691361</v>
      </c>
      <c r="K193" s="9">
        <f t="shared" ca="1" si="16"/>
        <v>0.14999999999999997</v>
      </c>
      <c r="L193" s="11">
        <f t="shared" ca="1" si="18"/>
        <v>5.408450704225352</v>
      </c>
      <c r="M193" s="3">
        <f t="shared" ca="1" si="19"/>
        <v>7.0422535211267601</v>
      </c>
      <c r="N193" s="9">
        <f t="shared" ca="1" si="20"/>
        <v>0.14999999999999994</v>
      </c>
      <c r="O193" s="11">
        <v>6</v>
      </c>
      <c r="P193" s="3">
        <f>(C193+O193)/(1-$F$2-E193-$B$4)</f>
        <v>9.7087378640776691</v>
      </c>
      <c r="Q193" s="9">
        <f>(P193-C193-O193-$B$4*P193-E193*P193)/P193</f>
        <v>0.14999999999999994</v>
      </c>
    </row>
    <row r="194" spans="1:17" x14ac:dyDescent="0.3">
      <c r="A194" s="7"/>
      <c r="B194" s="6"/>
      <c r="C194" s="8"/>
      <c r="D194" s="5"/>
      <c r="E194" s="28">
        <v>8.2000000000000003E-2</v>
      </c>
      <c r="F194" s="11">
        <f ca="1">IFERROR(
  INDEX(
    ML_FRETE!$B$2:$I$30,
    MATCH(D194, ML_FRETE!$J$2:$J$30, 1),
    MATCH(G194, {0,19,49,79,100,120,150,200}, 1)
  ),
0
)</f>
        <v>5.65</v>
      </c>
      <c r="G194" s="3">
        <f t="shared" ca="1" si="14"/>
        <v>9.4481605351170579</v>
      </c>
      <c r="H194" s="9">
        <f t="shared" ca="1" si="17"/>
        <v>0.15000000000000002</v>
      </c>
      <c r="I194" s="11">
        <f ca="1">IFERROR(
  INDEX(
    ML_FRETE!$B$2:$I$30,
    MATCH(D194, ML_FRETE!$J$2:$J$30, 1),
    MATCH(J194, {0,19,49,79,100,120,150,200}, 1)
  ),
5.65
)</f>
        <v>5.65</v>
      </c>
      <c r="J194" s="3">
        <f t="shared" ca="1" si="15"/>
        <v>8.7191358024691361</v>
      </c>
      <c r="K194" s="9">
        <f t="shared" ca="1" si="16"/>
        <v>0.14999999999999997</v>
      </c>
      <c r="L194" s="11">
        <f t="shared" ca="1" si="18"/>
        <v>5.408450704225352</v>
      </c>
      <c r="M194" s="3">
        <f t="shared" ca="1" si="19"/>
        <v>7.0422535211267601</v>
      </c>
      <c r="N194" s="9">
        <f t="shared" ca="1" si="20"/>
        <v>0.14999999999999994</v>
      </c>
      <c r="O194" s="11">
        <v>6</v>
      </c>
      <c r="P194" s="3">
        <f>(C194+O194)/(1-$F$2-E194-$B$4)</f>
        <v>9.7087378640776691</v>
      </c>
      <c r="Q194" s="9">
        <f>(P194-C194-O194-$B$4*P194-E194*P194)/P194</f>
        <v>0.14999999999999994</v>
      </c>
    </row>
    <row r="195" spans="1:17" x14ac:dyDescent="0.3">
      <c r="A195" s="7"/>
      <c r="B195" s="6"/>
      <c r="C195" s="8"/>
      <c r="D195" s="5"/>
      <c r="E195" s="28">
        <v>8.2000000000000003E-2</v>
      </c>
      <c r="F195" s="11">
        <f ca="1">IFERROR(
  INDEX(
    ML_FRETE!$B$2:$I$30,
    MATCH(D195, ML_FRETE!$J$2:$J$30, 1),
    MATCH(G195, {0,19,49,79,100,120,150,200}, 1)
  ),
0
)</f>
        <v>5.65</v>
      </c>
      <c r="G195" s="3">
        <f t="shared" ca="1" si="14"/>
        <v>9.4481605351170579</v>
      </c>
      <c r="H195" s="9">
        <f t="shared" ca="1" si="17"/>
        <v>0.15000000000000002</v>
      </c>
      <c r="I195" s="11">
        <f ca="1">IFERROR(
  INDEX(
    ML_FRETE!$B$2:$I$30,
    MATCH(D195, ML_FRETE!$J$2:$J$30, 1),
    MATCH(J195, {0,19,49,79,100,120,150,200}, 1)
  ),
5.65
)</f>
        <v>5.65</v>
      </c>
      <c r="J195" s="3">
        <f t="shared" ca="1" si="15"/>
        <v>8.7191358024691361</v>
      </c>
      <c r="K195" s="9">
        <f t="shared" ca="1" si="16"/>
        <v>0.14999999999999997</v>
      </c>
      <c r="L195" s="11">
        <f t="shared" ca="1" si="18"/>
        <v>5.408450704225352</v>
      </c>
      <c r="M195" s="3">
        <f t="shared" ca="1" si="19"/>
        <v>7.0422535211267601</v>
      </c>
      <c r="N195" s="9">
        <f t="shared" ca="1" si="20"/>
        <v>0.14999999999999994</v>
      </c>
      <c r="O195" s="11">
        <v>6</v>
      </c>
      <c r="P195" s="3">
        <f>(C195+O195)/(1-$F$2-E195-$B$4)</f>
        <v>9.7087378640776691</v>
      </c>
      <c r="Q195" s="9">
        <f>(P195-C195-O195-$B$4*P195-E195*P195)/P195</f>
        <v>0.14999999999999994</v>
      </c>
    </row>
    <row r="196" spans="1:17" x14ac:dyDescent="0.3">
      <c r="A196" s="7"/>
      <c r="B196" s="6"/>
      <c r="C196" s="8"/>
      <c r="D196" s="5"/>
      <c r="E196" s="28">
        <v>8.2000000000000003E-2</v>
      </c>
      <c r="F196" s="11">
        <f ca="1">IFERROR(
  INDEX(
    ML_FRETE!$B$2:$I$30,
    MATCH(D196, ML_FRETE!$J$2:$J$30, 1),
    MATCH(G196, {0,19,49,79,100,120,150,200}, 1)
  ),
0
)</f>
        <v>5.65</v>
      </c>
      <c r="G196" s="3">
        <f t="shared" ca="1" si="14"/>
        <v>9.4481605351170579</v>
      </c>
      <c r="H196" s="9">
        <f t="shared" ca="1" si="17"/>
        <v>0.15000000000000002</v>
      </c>
      <c r="I196" s="11">
        <f ca="1">IFERROR(
  INDEX(
    ML_FRETE!$B$2:$I$30,
    MATCH(D196, ML_FRETE!$J$2:$J$30, 1),
    MATCH(J196, {0,19,49,79,100,120,150,200}, 1)
  ),
5.65
)</f>
        <v>5.65</v>
      </c>
      <c r="J196" s="3">
        <f t="shared" ca="1" si="15"/>
        <v>8.7191358024691361</v>
      </c>
      <c r="K196" s="9">
        <f t="shared" ca="1" si="16"/>
        <v>0.14999999999999997</v>
      </c>
      <c r="L196" s="11">
        <f t="shared" ca="1" si="18"/>
        <v>5.408450704225352</v>
      </c>
      <c r="M196" s="3">
        <f t="shared" ca="1" si="19"/>
        <v>7.0422535211267601</v>
      </c>
      <c r="N196" s="9">
        <f t="shared" ca="1" si="20"/>
        <v>0.14999999999999994</v>
      </c>
      <c r="O196" s="11">
        <v>6</v>
      </c>
      <c r="P196" s="3">
        <f>(C196+O196)/(1-$F$2-E196-$B$4)</f>
        <v>9.7087378640776691</v>
      </c>
      <c r="Q196" s="9">
        <f>(P196-C196-O196-$B$4*P196-E196*P196)/P196</f>
        <v>0.14999999999999994</v>
      </c>
    </row>
    <row r="197" spans="1:17" x14ac:dyDescent="0.3">
      <c r="A197" s="7"/>
      <c r="B197" s="6"/>
      <c r="C197" s="8"/>
      <c r="D197" s="5"/>
      <c r="E197" s="28">
        <v>8.2000000000000003E-2</v>
      </c>
      <c r="F197" s="11">
        <f ca="1">IFERROR(
  INDEX(
    ML_FRETE!$B$2:$I$30,
    MATCH(D197, ML_FRETE!$J$2:$J$30, 1),
    MATCH(G197, {0,19,49,79,100,120,150,200}, 1)
  ),
0
)</f>
        <v>5.65</v>
      </c>
      <c r="G197" s="3">
        <f t="shared" ca="1" si="14"/>
        <v>9.4481605351170579</v>
      </c>
      <c r="H197" s="9">
        <f t="shared" ca="1" si="17"/>
        <v>0.15000000000000002</v>
      </c>
      <c r="I197" s="11">
        <f ca="1">IFERROR(
  INDEX(
    ML_FRETE!$B$2:$I$30,
    MATCH(D197, ML_FRETE!$J$2:$J$30, 1),
    MATCH(J197, {0,19,49,79,100,120,150,200}, 1)
  ),
5.65
)</f>
        <v>5.65</v>
      </c>
      <c r="J197" s="3">
        <f t="shared" ca="1" si="15"/>
        <v>8.7191358024691361</v>
      </c>
      <c r="K197" s="9">
        <f t="shared" ca="1" si="16"/>
        <v>0.14999999999999997</v>
      </c>
      <c r="L197" s="11">
        <f t="shared" ca="1" si="18"/>
        <v>5.408450704225352</v>
      </c>
      <c r="M197" s="3">
        <f t="shared" ca="1" si="19"/>
        <v>7.0422535211267601</v>
      </c>
      <c r="N197" s="9">
        <f t="shared" ca="1" si="20"/>
        <v>0.14999999999999994</v>
      </c>
      <c r="O197" s="11">
        <v>6</v>
      </c>
      <c r="P197" s="3">
        <f>(C197+O197)/(1-$F$2-E197-$B$4)</f>
        <v>9.7087378640776691</v>
      </c>
      <c r="Q197" s="9">
        <f>(P197-C197-O197-$B$4*P197-E197*P197)/P197</f>
        <v>0.14999999999999994</v>
      </c>
    </row>
    <row r="198" spans="1:17" x14ac:dyDescent="0.3">
      <c r="A198" s="7"/>
      <c r="B198" s="6"/>
      <c r="C198" s="8"/>
      <c r="D198" s="5"/>
      <c r="E198" s="28">
        <v>8.2000000000000003E-2</v>
      </c>
      <c r="F198" s="11">
        <f ca="1">IFERROR(
  INDEX(
    ML_FRETE!$B$2:$I$30,
    MATCH(D198, ML_FRETE!$J$2:$J$30, 1),
    MATCH(G198, {0,19,49,79,100,120,150,200}, 1)
  ),
0
)</f>
        <v>5.65</v>
      </c>
      <c r="G198" s="3">
        <f t="shared" ca="1" si="14"/>
        <v>9.4481605351170579</v>
      </c>
      <c r="H198" s="9">
        <f t="shared" ca="1" si="17"/>
        <v>0.15000000000000002</v>
      </c>
      <c r="I198" s="11">
        <f ca="1">IFERROR(
  INDEX(
    ML_FRETE!$B$2:$I$30,
    MATCH(D198, ML_FRETE!$J$2:$J$30, 1),
    MATCH(J198, {0,19,49,79,100,120,150,200}, 1)
  ),
5.65
)</f>
        <v>5.65</v>
      </c>
      <c r="J198" s="3">
        <f t="shared" ca="1" si="15"/>
        <v>8.7191358024691361</v>
      </c>
      <c r="K198" s="9">
        <f t="shared" ca="1" si="16"/>
        <v>0.14999999999999997</v>
      </c>
      <c r="L198" s="11">
        <f t="shared" ca="1" si="18"/>
        <v>5.408450704225352</v>
      </c>
      <c r="M198" s="3">
        <f t="shared" ca="1" si="19"/>
        <v>7.0422535211267601</v>
      </c>
      <c r="N198" s="9">
        <f t="shared" ca="1" si="20"/>
        <v>0.14999999999999994</v>
      </c>
      <c r="O198" s="11">
        <v>6</v>
      </c>
      <c r="P198" s="3">
        <f>(C198+O198)/(1-$F$2-E198-$B$4)</f>
        <v>9.7087378640776691</v>
      </c>
      <c r="Q198" s="9">
        <f>(P198-C198-O198-$B$4*P198-E198*P198)/P198</f>
        <v>0.14999999999999994</v>
      </c>
    </row>
    <row r="199" spans="1:17" x14ac:dyDescent="0.3">
      <c r="A199" s="7"/>
      <c r="B199" s="6"/>
      <c r="C199" s="8"/>
      <c r="D199" s="5"/>
      <c r="E199" s="28">
        <v>8.2000000000000003E-2</v>
      </c>
      <c r="F199" s="11">
        <f ca="1">IFERROR(
  INDEX(
    ML_FRETE!$B$2:$I$30,
    MATCH(D199, ML_FRETE!$J$2:$J$30, 1),
    MATCH(G199, {0,19,49,79,100,120,150,200}, 1)
  ),
0
)</f>
        <v>5.65</v>
      </c>
      <c r="G199" s="3">
        <f t="shared" ca="1" si="14"/>
        <v>9.4481605351170579</v>
      </c>
      <c r="H199" s="9">
        <f t="shared" ca="1" si="17"/>
        <v>0.15000000000000002</v>
      </c>
      <c r="I199" s="11">
        <f ca="1">IFERROR(
  INDEX(
    ML_FRETE!$B$2:$I$30,
    MATCH(D199, ML_FRETE!$J$2:$J$30, 1),
    MATCH(J199, {0,19,49,79,100,120,150,200}, 1)
  ),
5.65
)</f>
        <v>5.65</v>
      </c>
      <c r="J199" s="3">
        <f t="shared" ca="1" si="15"/>
        <v>8.7191358024691361</v>
      </c>
      <c r="K199" s="9">
        <f t="shared" ca="1" si="16"/>
        <v>0.14999999999999997</v>
      </c>
      <c r="L199" s="11">
        <f t="shared" ca="1" si="18"/>
        <v>5.408450704225352</v>
      </c>
      <c r="M199" s="3">
        <f t="shared" ca="1" si="19"/>
        <v>7.0422535211267601</v>
      </c>
      <c r="N199" s="9">
        <f t="shared" ca="1" si="20"/>
        <v>0.14999999999999994</v>
      </c>
      <c r="O199" s="11">
        <v>6</v>
      </c>
      <c r="P199" s="3">
        <f>(C199+O199)/(1-$F$2-E199-$B$4)</f>
        <v>9.7087378640776691</v>
      </c>
      <c r="Q199" s="9">
        <f>(P199-C199-O199-$B$4*P199-E199*P199)/P199</f>
        <v>0.14999999999999994</v>
      </c>
    </row>
    <row r="200" spans="1:17" x14ac:dyDescent="0.3">
      <c r="A200" s="7"/>
      <c r="B200" s="6"/>
      <c r="C200" s="8"/>
      <c r="D200" s="5"/>
      <c r="E200" s="28">
        <v>8.2000000000000003E-2</v>
      </c>
      <c r="F200" s="11">
        <f ca="1">IFERROR(
  INDEX(
    ML_FRETE!$B$2:$I$30,
    MATCH(D200, ML_FRETE!$J$2:$J$30, 1),
    MATCH(G200, {0,19,49,79,100,120,150,200}, 1)
  ),
0
)</f>
        <v>5.65</v>
      </c>
      <c r="G200" s="3">
        <f t="shared" ref="G200:G247" ca="1" si="21">(C200+F200)/(1-$F$2-E200-$B$2)</f>
        <v>9.4481605351170579</v>
      </c>
      <c r="H200" s="9">
        <f t="shared" ca="1" si="17"/>
        <v>0.15000000000000002</v>
      </c>
      <c r="I200" s="11">
        <f ca="1">IFERROR(
  INDEX(
    ML_FRETE!$B$2:$I$30,
    MATCH(D200, ML_FRETE!$J$2:$J$30, 1),
    MATCH(J200, {0,19,49,79,100,120,150,200}, 1)
  ),
5.65
)</f>
        <v>5.65</v>
      </c>
      <c r="J200" s="3">
        <f t="shared" ref="J200:J247" ca="1" si="22">(C200+I200)/(1-$F$2-E200-$B$3)</f>
        <v>8.7191358024691361</v>
      </c>
      <c r="K200" s="9">
        <f t="shared" ref="K200:K247" ca="1" si="23">(J200-I200-E200*J200-C200-$B$3*J200)/J200</f>
        <v>0.14999999999999997</v>
      </c>
      <c r="L200" s="11">
        <f t="shared" ca="1" si="18"/>
        <v>5.408450704225352</v>
      </c>
      <c r="M200" s="3">
        <f t="shared" ca="1" si="19"/>
        <v>7.0422535211267601</v>
      </c>
      <c r="N200" s="9">
        <f t="shared" ca="1" si="20"/>
        <v>0.14999999999999994</v>
      </c>
      <c r="O200" s="11">
        <v>6</v>
      </c>
      <c r="P200" s="3">
        <f>(C200+O200)/(1-$F$2-E200-$B$4)</f>
        <v>9.7087378640776691</v>
      </c>
      <c r="Q200" s="9">
        <f>(P200-C200-O200-$B$4*P200-E200*P200)/P200</f>
        <v>0.14999999999999994</v>
      </c>
    </row>
    <row r="201" spans="1:17" x14ac:dyDescent="0.3">
      <c r="A201" s="7"/>
      <c r="B201" s="6"/>
      <c r="C201" s="8"/>
      <c r="D201" s="5"/>
      <c r="E201" s="28">
        <v>8.2000000000000003E-2</v>
      </c>
      <c r="F201" s="11">
        <f ca="1">IFERROR(
  INDEX(
    ML_FRETE!$B$2:$I$30,
    MATCH(D201, ML_FRETE!$J$2:$J$30, 1),
    MATCH(G201, {0,19,49,79,100,120,150,200}, 1)
  ),
0
)</f>
        <v>5.65</v>
      </c>
      <c r="G201" s="3">
        <f t="shared" ca="1" si="21"/>
        <v>9.4481605351170579</v>
      </c>
      <c r="H201" s="9">
        <f t="shared" ref="H201:H247" ca="1" si="24">(G201-F201-E201*G201-C201-$B$2*G201)/G201</f>
        <v>0.15000000000000002</v>
      </c>
      <c r="I201" s="11">
        <f ca="1">IFERROR(
  INDEX(
    ML_FRETE!$B$2:$I$30,
    MATCH(D201, ML_FRETE!$J$2:$J$30, 1),
    MATCH(J201, {0,19,49,79,100,120,150,200}, 1)
  ),
5.65
)</f>
        <v>5.65</v>
      </c>
      <c r="J201" s="3">
        <f t="shared" ca="1" si="22"/>
        <v>8.7191358024691361</v>
      </c>
      <c r="K201" s="9">
        <f t="shared" ca="1" si="23"/>
        <v>0.14999999999999997</v>
      </c>
      <c r="L201" s="11">
        <f t="shared" ref="L201:L247" ca="1" si="25">IF(M201&lt;=79.99,4+M201*0.2,
 IF(M201&lt;=99.99,16+M201*0.14,
  IF(M201&lt;=199.99,20+M201*0.14,
   26+M201*0.14
  )
 )
)</f>
        <v>5.408450704225352</v>
      </c>
      <c r="M201" s="3">
        <f t="shared" ref="M201:M247" ca="1" si="26">(C201+L201)/(1-$F$2-E201)</f>
        <v>7.0422535211267601</v>
      </c>
      <c r="N201" s="9">
        <f t="shared" ref="N201:N247" ca="1" si="27">(M201-L201-C201-M201*E201)/M201</f>
        <v>0.14999999999999994</v>
      </c>
      <c r="O201" s="11">
        <v>6</v>
      </c>
      <c r="P201" s="3">
        <f>(C201+O201)/(1-$F$2-E201-$B$4)</f>
        <v>9.7087378640776691</v>
      </c>
      <c r="Q201" s="9">
        <f>(P201-C201-O201-$B$4*P201-E201*P201)/P201</f>
        <v>0.14999999999999994</v>
      </c>
    </row>
    <row r="202" spans="1:17" x14ac:dyDescent="0.3">
      <c r="A202" s="7"/>
      <c r="B202" s="6"/>
      <c r="C202" s="8"/>
      <c r="D202" s="5"/>
      <c r="E202" s="28">
        <v>8.2000000000000003E-2</v>
      </c>
      <c r="F202" s="11">
        <f ca="1">IFERROR(
  INDEX(
    ML_FRETE!$B$2:$I$30,
    MATCH(D202, ML_FRETE!$J$2:$J$30, 1),
    MATCH(G202, {0,19,49,79,100,120,150,200}, 1)
  ),
0
)</f>
        <v>5.65</v>
      </c>
      <c r="G202" s="3">
        <f t="shared" ca="1" si="21"/>
        <v>9.4481605351170579</v>
      </c>
      <c r="H202" s="9">
        <f t="shared" ca="1" si="24"/>
        <v>0.15000000000000002</v>
      </c>
      <c r="I202" s="11">
        <f ca="1">IFERROR(
  INDEX(
    ML_FRETE!$B$2:$I$30,
    MATCH(D202, ML_FRETE!$J$2:$J$30, 1),
    MATCH(J202, {0,19,49,79,100,120,150,200}, 1)
  ),
5.65
)</f>
        <v>5.65</v>
      </c>
      <c r="J202" s="3">
        <f t="shared" ca="1" si="22"/>
        <v>8.7191358024691361</v>
      </c>
      <c r="K202" s="9">
        <f t="shared" ca="1" si="23"/>
        <v>0.14999999999999997</v>
      </c>
      <c r="L202" s="11">
        <f t="shared" ca="1" si="25"/>
        <v>5.408450704225352</v>
      </c>
      <c r="M202" s="3">
        <f t="shared" ca="1" si="26"/>
        <v>7.0422535211267601</v>
      </c>
      <c r="N202" s="9">
        <f t="shared" ca="1" si="27"/>
        <v>0.14999999999999994</v>
      </c>
      <c r="O202" s="11">
        <v>6</v>
      </c>
      <c r="P202" s="3">
        <f>(C202+O202)/(1-$F$2-E202-$B$4)</f>
        <v>9.7087378640776691</v>
      </c>
      <c r="Q202" s="9">
        <f>(P202-C202-O202-$B$4*P202-E202*P202)/P202</f>
        <v>0.14999999999999994</v>
      </c>
    </row>
    <row r="203" spans="1:17" x14ac:dyDescent="0.3">
      <c r="A203" s="7"/>
      <c r="B203" s="6"/>
      <c r="C203" s="8"/>
      <c r="D203" s="5"/>
      <c r="E203" s="28">
        <v>8.2000000000000003E-2</v>
      </c>
      <c r="F203" s="11">
        <f ca="1">IFERROR(
  INDEX(
    ML_FRETE!$B$2:$I$30,
    MATCH(D203, ML_FRETE!$J$2:$J$30, 1),
    MATCH(G203, {0,19,49,79,100,120,150,200}, 1)
  ),
0
)</f>
        <v>5.65</v>
      </c>
      <c r="G203" s="3">
        <f t="shared" ca="1" si="21"/>
        <v>9.4481605351170579</v>
      </c>
      <c r="H203" s="9">
        <f t="shared" ca="1" si="24"/>
        <v>0.15000000000000002</v>
      </c>
      <c r="I203" s="11">
        <f ca="1">IFERROR(
  INDEX(
    ML_FRETE!$B$2:$I$30,
    MATCH(D203, ML_FRETE!$J$2:$J$30, 1),
    MATCH(J203, {0,19,49,79,100,120,150,200}, 1)
  ),
5.65
)</f>
        <v>5.65</v>
      </c>
      <c r="J203" s="3">
        <f t="shared" ca="1" si="22"/>
        <v>8.7191358024691361</v>
      </c>
      <c r="K203" s="9">
        <f t="shared" ca="1" si="23"/>
        <v>0.14999999999999997</v>
      </c>
      <c r="L203" s="11">
        <f t="shared" ca="1" si="25"/>
        <v>5.408450704225352</v>
      </c>
      <c r="M203" s="3">
        <f t="shared" ca="1" si="26"/>
        <v>7.0422535211267601</v>
      </c>
      <c r="N203" s="9">
        <f t="shared" ca="1" si="27"/>
        <v>0.14999999999999994</v>
      </c>
      <c r="O203" s="11">
        <v>6</v>
      </c>
      <c r="P203" s="3">
        <f>(C203+O203)/(1-$F$2-E203-$B$4)</f>
        <v>9.7087378640776691</v>
      </c>
      <c r="Q203" s="9">
        <f>(P203-C203-O203-$B$4*P203-E203*P203)/P203</f>
        <v>0.14999999999999994</v>
      </c>
    </row>
    <row r="204" spans="1:17" x14ac:dyDescent="0.3">
      <c r="A204" s="7"/>
      <c r="B204" s="6"/>
      <c r="C204" s="8"/>
      <c r="D204" s="5"/>
      <c r="E204" s="28">
        <v>8.2000000000000003E-2</v>
      </c>
      <c r="F204" s="11">
        <f ca="1">IFERROR(
  INDEX(
    ML_FRETE!$B$2:$I$30,
    MATCH(D204, ML_FRETE!$J$2:$J$30, 1),
    MATCH(G204, {0,19,49,79,100,120,150,200}, 1)
  ),
0
)</f>
        <v>5.65</v>
      </c>
      <c r="G204" s="3">
        <f t="shared" ca="1" si="21"/>
        <v>9.4481605351170579</v>
      </c>
      <c r="H204" s="9">
        <f t="shared" ca="1" si="24"/>
        <v>0.15000000000000002</v>
      </c>
      <c r="I204" s="11">
        <f ca="1">IFERROR(
  INDEX(
    ML_FRETE!$B$2:$I$30,
    MATCH(D204, ML_FRETE!$J$2:$J$30, 1),
    MATCH(J204, {0,19,49,79,100,120,150,200}, 1)
  ),
5.65
)</f>
        <v>5.65</v>
      </c>
      <c r="J204" s="3">
        <f t="shared" ca="1" si="22"/>
        <v>8.7191358024691361</v>
      </c>
      <c r="K204" s="9">
        <f t="shared" ca="1" si="23"/>
        <v>0.14999999999999997</v>
      </c>
      <c r="L204" s="11">
        <f t="shared" ca="1" si="25"/>
        <v>5.408450704225352</v>
      </c>
      <c r="M204" s="3">
        <f t="shared" ca="1" si="26"/>
        <v>7.0422535211267601</v>
      </c>
      <c r="N204" s="9">
        <f t="shared" ca="1" si="27"/>
        <v>0.14999999999999994</v>
      </c>
      <c r="O204" s="11">
        <v>6</v>
      </c>
      <c r="P204" s="3">
        <f>(C204+O204)/(1-$F$2-E204-$B$4)</f>
        <v>9.7087378640776691</v>
      </c>
      <c r="Q204" s="9">
        <f>(P204-C204-O204-$B$4*P204-E204*P204)/P204</f>
        <v>0.14999999999999994</v>
      </c>
    </row>
    <row r="205" spans="1:17" x14ac:dyDescent="0.3">
      <c r="A205" s="7"/>
      <c r="B205" s="6"/>
      <c r="C205" s="8"/>
      <c r="D205" s="5"/>
      <c r="E205" s="28">
        <v>8.2000000000000003E-2</v>
      </c>
      <c r="F205" s="11">
        <f ca="1">IFERROR(
  INDEX(
    ML_FRETE!$B$2:$I$30,
    MATCH(D205, ML_FRETE!$J$2:$J$30, 1),
    MATCH(G205, {0,19,49,79,100,120,150,200}, 1)
  ),
0
)</f>
        <v>5.65</v>
      </c>
      <c r="G205" s="3">
        <f t="shared" ca="1" si="21"/>
        <v>9.4481605351170579</v>
      </c>
      <c r="H205" s="9">
        <f t="shared" ca="1" si="24"/>
        <v>0.15000000000000002</v>
      </c>
      <c r="I205" s="11">
        <f ca="1">IFERROR(
  INDEX(
    ML_FRETE!$B$2:$I$30,
    MATCH(D205, ML_FRETE!$J$2:$J$30, 1),
    MATCH(J205, {0,19,49,79,100,120,150,200}, 1)
  ),
5.65
)</f>
        <v>5.65</v>
      </c>
      <c r="J205" s="3">
        <f t="shared" ca="1" si="22"/>
        <v>8.7191358024691361</v>
      </c>
      <c r="K205" s="9">
        <f t="shared" ca="1" si="23"/>
        <v>0.14999999999999997</v>
      </c>
      <c r="L205" s="11">
        <f t="shared" ca="1" si="25"/>
        <v>5.408450704225352</v>
      </c>
      <c r="M205" s="3">
        <f t="shared" ca="1" si="26"/>
        <v>7.0422535211267601</v>
      </c>
      <c r="N205" s="9">
        <f t="shared" ca="1" si="27"/>
        <v>0.14999999999999994</v>
      </c>
      <c r="O205" s="11">
        <v>6</v>
      </c>
      <c r="P205" s="3">
        <f>(C205+O205)/(1-$F$2-E205-$B$4)</f>
        <v>9.7087378640776691</v>
      </c>
      <c r="Q205" s="9">
        <f>(P205-C205-O205-$B$4*P205-E205*P205)/P205</f>
        <v>0.14999999999999994</v>
      </c>
    </row>
    <row r="206" spans="1:17" x14ac:dyDescent="0.3">
      <c r="A206" s="7"/>
      <c r="B206" s="6"/>
      <c r="C206" s="8"/>
      <c r="D206" s="5"/>
      <c r="E206" s="28">
        <v>8.2000000000000003E-2</v>
      </c>
      <c r="F206" s="11">
        <f ca="1">IFERROR(
  INDEX(
    ML_FRETE!$B$2:$I$30,
    MATCH(D206, ML_FRETE!$J$2:$J$30, 1),
    MATCH(G206, {0,19,49,79,100,120,150,200}, 1)
  ),
0
)</f>
        <v>5.65</v>
      </c>
      <c r="G206" s="3">
        <f t="shared" ca="1" si="21"/>
        <v>9.4481605351170579</v>
      </c>
      <c r="H206" s="9">
        <f t="shared" ca="1" si="24"/>
        <v>0.15000000000000002</v>
      </c>
      <c r="I206" s="11">
        <f ca="1">IFERROR(
  INDEX(
    ML_FRETE!$B$2:$I$30,
    MATCH(D206, ML_FRETE!$J$2:$J$30, 1),
    MATCH(J206, {0,19,49,79,100,120,150,200}, 1)
  ),
5.65
)</f>
        <v>5.65</v>
      </c>
      <c r="J206" s="3">
        <f t="shared" ca="1" si="22"/>
        <v>8.7191358024691361</v>
      </c>
      <c r="K206" s="9">
        <f t="shared" ca="1" si="23"/>
        <v>0.14999999999999997</v>
      </c>
      <c r="L206" s="11">
        <f t="shared" ca="1" si="25"/>
        <v>5.408450704225352</v>
      </c>
      <c r="M206" s="3">
        <f t="shared" ca="1" si="26"/>
        <v>7.0422535211267601</v>
      </c>
      <c r="N206" s="9">
        <f t="shared" ca="1" si="27"/>
        <v>0.14999999999999994</v>
      </c>
      <c r="O206" s="11">
        <v>6</v>
      </c>
      <c r="P206" s="3">
        <f>(C206+O206)/(1-$F$2-E206-$B$4)</f>
        <v>9.7087378640776691</v>
      </c>
      <c r="Q206" s="9">
        <f>(P206-C206-O206-$B$4*P206-E206*P206)/P206</f>
        <v>0.14999999999999994</v>
      </c>
    </row>
    <row r="207" spans="1:17" x14ac:dyDescent="0.3">
      <c r="A207" s="7"/>
      <c r="B207" s="6"/>
      <c r="C207" s="8"/>
      <c r="D207" s="5"/>
      <c r="E207" s="28">
        <v>8.2000000000000003E-2</v>
      </c>
      <c r="F207" s="11">
        <f ca="1">IFERROR(
  INDEX(
    ML_FRETE!$B$2:$I$30,
    MATCH(D207, ML_FRETE!$J$2:$J$30, 1),
    MATCH(G207, {0,19,49,79,100,120,150,200}, 1)
  ),
0
)</f>
        <v>5.65</v>
      </c>
      <c r="G207" s="3">
        <f t="shared" ca="1" si="21"/>
        <v>9.4481605351170579</v>
      </c>
      <c r="H207" s="9">
        <f t="shared" ca="1" si="24"/>
        <v>0.15000000000000002</v>
      </c>
      <c r="I207" s="11">
        <f ca="1">IFERROR(
  INDEX(
    ML_FRETE!$B$2:$I$30,
    MATCH(D207, ML_FRETE!$J$2:$J$30, 1),
    MATCH(J207, {0,19,49,79,100,120,150,200}, 1)
  ),
5.65
)</f>
        <v>5.65</v>
      </c>
      <c r="J207" s="3">
        <f t="shared" ca="1" si="22"/>
        <v>8.7191358024691361</v>
      </c>
      <c r="K207" s="9">
        <f t="shared" ca="1" si="23"/>
        <v>0.14999999999999997</v>
      </c>
      <c r="L207" s="11">
        <f t="shared" ca="1" si="25"/>
        <v>5.408450704225352</v>
      </c>
      <c r="M207" s="3">
        <f t="shared" ca="1" si="26"/>
        <v>7.0422535211267601</v>
      </c>
      <c r="N207" s="9">
        <f t="shared" ca="1" si="27"/>
        <v>0.14999999999999994</v>
      </c>
      <c r="O207" s="11">
        <v>6</v>
      </c>
      <c r="P207" s="3">
        <f>(C207+O207)/(1-$F$2-E207-$B$4)</f>
        <v>9.7087378640776691</v>
      </c>
      <c r="Q207" s="9">
        <f>(P207-C207-O207-$B$4*P207-E207*P207)/P207</f>
        <v>0.14999999999999994</v>
      </c>
    </row>
    <row r="208" spans="1:17" x14ac:dyDescent="0.3">
      <c r="A208" s="7"/>
      <c r="B208" s="6"/>
      <c r="C208" s="8"/>
      <c r="D208" s="5"/>
      <c r="E208" s="28">
        <v>8.2000000000000003E-2</v>
      </c>
      <c r="F208" s="11">
        <f ca="1">IFERROR(
  INDEX(
    ML_FRETE!$B$2:$I$30,
    MATCH(D208, ML_FRETE!$J$2:$J$30, 1),
    MATCH(G208, {0,19,49,79,100,120,150,200}, 1)
  ),
0
)</f>
        <v>5.65</v>
      </c>
      <c r="G208" s="3">
        <f t="shared" ca="1" si="21"/>
        <v>9.4481605351170579</v>
      </c>
      <c r="H208" s="9">
        <f t="shared" ca="1" si="24"/>
        <v>0.15000000000000002</v>
      </c>
      <c r="I208" s="11">
        <f ca="1">IFERROR(
  INDEX(
    ML_FRETE!$B$2:$I$30,
    MATCH(D208, ML_FRETE!$J$2:$J$30, 1),
    MATCH(J208, {0,19,49,79,100,120,150,200}, 1)
  ),
5.65
)</f>
        <v>5.65</v>
      </c>
      <c r="J208" s="3">
        <f t="shared" ca="1" si="22"/>
        <v>8.7191358024691361</v>
      </c>
      <c r="K208" s="9">
        <f t="shared" ca="1" si="23"/>
        <v>0.14999999999999997</v>
      </c>
      <c r="L208" s="11">
        <f t="shared" ca="1" si="25"/>
        <v>5.408450704225352</v>
      </c>
      <c r="M208" s="3">
        <f t="shared" ca="1" si="26"/>
        <v>7.0422535211267601</v>
      </c>
      <c r="N208" s="9">
        <f t="shared" ca="1" si="27"/>
        <v>0.14999999999999994</v>
      </c>
      <c r="O208" s="11">
        <v>6</v>
      </c>
      <c r="P208" s="3">
        <f>(C208+O208)/(1-$F$2-E208-$B$4)</f>
        <v>9.7087378640776691</v>
      </c>
      <c r="Q208" s="9">
        <f>(P208-C208-O208-$B$4*P208-E208*P208)/P208</f>
        <v>0.14999999999999994</v>
      </c>
    </row>
    <row r="209" spans="1:17" x14ac:dyDescent="0.3">
      <c r="A209" s="7"/>
      <c r="B209" s="6"/>
      <c r="C209" s="8"/>
      <c r="D209" s="5"/>
      <c r="E209" s="28">
        <v>8.2000000000000003E-2</v>
      </c>
      <c r="F209" s="11">
        <f ca="1">IFERROR(
  INDEX(
    ML_FRETE!$B$2:$I$30,
    MATCH(D209, ML_FRETE!$J$2:$J$30, 1),
    MATCH(G209, {0,19,49,79,100,120,150,200}, 1)
  ),
0
)</f>
        <v>5.65</v>
      </c>
      <c r="G209" s="3">
        <f t="shared" ca="1" si="21"/>
        <v>9.4481605351170579</v>
      </c>
      <c r="H209" s="9">
        <f t="shared" ca="1" si="24"/>
        <v>0.15000000000000002</v>
      </c>
      <c r="I209" s="11">
        <f ca="1">IFERROR(
  INDEX(
    ML_FRETE!$B$2:$I$30,
    MATCH(D209, ML_FRETE!$J$2:$J$30, 1),
    MATCH(J209, {0,19,49,79,100,120,150,200}, 1)
  ),
5.65
)</f>
        <v>5.65</v>
      </c>
      <c r="J209" s="3">
        <f t="shared" ca="1" si="22"/>
        <v>8.7191358024691361</v>
      </c>
      <c r="K209" s="9">
        <f t="shared" ca="1" si="23"/>
        <v>0.14999999999999997</v>
      </c>
      <c r="L209" s="11">
        <f t="shared" ca="1" si="25"/>
        <v>5.408450704225352</v>
      </c>
      <c r="M209" s="3">
        <f t="shared" ca="1" si="26"/>
        <v>7.0422535211267601</v>
      </c>
      <c r="N209" s="9">
        <f t="shared" ca="1" si="27"/>
        <v>0.14999999999999994</v>
      </c>
      <c r="O209" s="11">
        <v>6</v>
      </c>
      <c r="P209" s="3">
        <f>(C209+O209)/(1-$F$2-E209-$B$4)</f>
        <v>9.7087378640776691</v>
      </c>
      <c r="Q209" s="9">
        <f>(P209-C209-O209-$B$4*P209-E209*P209)/P209</f>
        <v>0.14999999999999994</v>
      </c>
    </row>
    <row r="210" spans="1:17" x14ac:dyDescent="0.3">
      <c r="A210" s="7"/>
      <c r="B210" s="6"/>
      <c r="C210" s="8"/>
      <c r="D210" s="5"/>
      <c r="E210" s="28">
        <v>8.2000000000000003E-2</v>
      </c>
      <c r="F210" s="11">
        <f ca="1">IFERROR(
  INDEX(
    ML_FRETE!$B$2:$I$30,
    MATCH(D210, ML_FRETE!$J$2:$J$30, 1),
    MATCH(G210, {0,19,49,79,100,120,150,200}, 1)
  ),
0
)</f>
        <v>5.65</v>
      </c>
      <c r="G210" s="3">
        <f t="shared" ca="1" si="21"/>
        <v>9.4481605351170579</v>
      </c>
      <c r="H210" s="9">
        <f t="shared" ca="1" si="24"/>
        <v>0.15000000000000002</v>
      </c>
      <c r="I210" s="11">
        <f ca="1">IFERROR(
  INDEX(
    ML_FRETE!$B$2:$I$30,
    MATCH(D210, ML_FRETE!$J$2:$J$30, 1),
    MATCH(J210, {0,19,49,79,100,120,150,200}, 1)
  ),
5.65
)</f>
        <v>5.65</v>
      </c>
      <c r="J210" s="3">
        <f t="shared" ca="1" si="22"/>
        <v>8.7191358024691361</v>
      </c>
      <c r="K210" s="9">
        <f t="shared" ca="1" si="23"/>
        <v>0.14999999999999997</v>
      </c>
      <c r="L210" s="11">
        <f t="shared" ca="1" si="25"/>
        <v>5.408450704225352</v>
      </c>
      <c r="M210" s="3">
        <f t="shared" ca="1" si="26"/>
        <v>7.0422535211267601</v>
      </c>
      <c r="N210" s="9">
        <f t="shared" ca="1" si="27"/>
        <v>0.14999999999999994</v>
      </c>
      <c r="O210" s="11">
        <v>6</v>
      </c>
      <c r="P210" s="3">
        <f>(C210+O210)/(1-$F$2-E210-$B$4)</f>
        <v>9.7087378640776691</v>
      </c>
      <c r="Q210" s="9">
        <f>(P210-C210-O210-$B$4*P210-E210*P210)/P210</f>
        <v>0.14999999999999994</v>
      </c>
    </row>
    <row r="211" spans="1:17" x14ac:dyDescent="0.3">
      <c r="A211" s="7"/>
      <c r="B211" s="6"/>
      <c r="C211" s="8"/>
      <c r="D211" s="5"/>
      <c r="E211" s="28">
        <v>8.2000000000000003E-2</v>
      </c>
      <c r="F211" s="11">
        <f ca="1">IFERROR(
  INDEX(
    ML_FRETE!$B$2:$I$30,
    MATCH(D211, ML_FRETE!$J$2:$J$30, 1),
    MATCH(G211, {0,19,49,79,100,120,150,200}, 1)
  ),
0
)</f>
        <v>5.65</v>
      </c>
      <c r="G211" s="3">
        <f t="shared" ca="1" si="21"/>
        <v>9.4481605351170579</v>
      </c>
      <c r="H211" s="9">
        <f t="shared" ca="1" si="24"/>
        <v>0.15000000000000002</v>
      </c>
      <c r="I211" s="11">
        <f ca="1">IFERROR(
  INDEX(
    ML_FRETE!$B$2:$I$30,
    MATCH(D211, ML_FRETE!$J$2:$J$30, 1),
    MATCH(J211, {0,19,49,79,100,120,150,200}, 1)
  ),
5.65
)</f>
        <v>5.65</v>
      </c>
      <c r="J211" s="3">
        <f t="shared" ca="1" si="22"/>
        <v>8.7191358024691361</v>
      </c>
      <c r="K211" s="9">
        <f t="shared" ca="1" si="23"/>
        <v>0.14999999999999997</v>
      </c>
      <c r="L211" s="11">
        <f t="shared" ca="1" si="25"/>
        <v>5.408450704225352</v>
      </c>
      <c r="M211" s="3">
        <f t="shared" ca="1" si="26"/>
        <v>7.0422535211267601</v>
      </c>
      <c r="N211" s="9">
        <f t="shared" ca="1" si="27"/>
        <v>0.14999999999999994</v>
      </c>
      <c r="O211" s="11">
        <v>6</v>
      </c>
      <c r="P211" s="3">
        <f>(C211+O211)/(1-$F$2-E211-$B$4)</f>
        <v>9.7087378640776691</v>
      </c>
      <c r="Q211" s="9">
        <f>(P211-C211-O211-$B$4*P211-E211*P211)/P211</f>
        <v>0.14999999999999994</v>
      </c>
    </row>
    <row r="212" spans="1:17" x14ac:dyDescent="0.3">
      <c r="A212" s="7"/>
      <c r="B212" s="6"/>
      <c r="C212" s="8"/>
      <c r="D212" s="5"/>
      <c r="E212" s="28">
        <v>8.2000000000000003E-2</v>
      </c>
      <c r="F212" s="11">
        <f ca="1">IFERROR(
  INDEX(
    ML_FRETE!$B$2:$I$30,
    MATCH(D212, ML_FRETE!$J$2:$J$30, 1),
    MATCH(G212, {0,19,49,79,100,120,150,200}, 1)
  ),
0
)</f>
        <v>5.65</v>
      </c>
      <c r="G212" s="3">
        <f t="shared" ca="1" si="21"/>
        <v>9.4481605351170579</v>
      </c>
      <c r="H212" s="9">
        <f t="shared" ca="1" si="24"/>
        <v>0.15000000000000002</v>
      </c>
      <c r="I212" s="11">
        <f ca="1">IFERROR(
  INDEX(
    ML_FRETE!$B$2:$I$30,
    MATCH(D212, ML_FRETE!$J$2:$J$30, 1),
    MATCH(J212, {0,19,49,79,100,120,150,200}, 1)
  ),
5.65
)</f>
        <v>5.65</v>
      </c>
      <c r="J212" s="3">
        <f t="shared" ca="1" si="22"/>
        <v>8.7191358024691361</v>
      </c>
      <c r="K212" s="9">
        <f t="shared" ca="1" si="23"/>
        <v>0.14999999999999997</v>
      </c>
      <c r="L212" s="11">
        <f t="shared" ca="1" si="25"/>
        <v>5.408450704225352</v>
      </c>
      <c r="M212" s="3">
        <f t="shared" ca="1" si="26"/>
        <v>7.0422535211267601</v>
      </c>
      <c r="N212" s="9">
        <f t="shared" ca="1" si="27"/>
        <v>0.14999999999999994</v>
      </c>
      <c r="O212" s="11">
        <v>6</v>
      </c>
      <c r="P212" s="3">
        <f>(C212+O212)/(1-$F$2-E212-$B$4)</f>
        <v>9.7087378640776691</v>
      </c>
      <c r="Q212" s="9">
        <f>(P212-C212-O212-$B$4*P212-E212*P212)/P212</f>
        <v>0.14999999999999994</v>
      </c>
    </row>
    <row r="213" spans="1:17" x14ac:dyDescent="0.3">
      <c r="A213" s="7"/>
      <c r="B213" s="6"/>
      <c r="C213" s="8"/>
      <c r="D213" s="5"/>
      <c r="E213" s="28">
        <v>8.2000000000000003E-2</v>
      </c>
      <c r="F213" s="11">
        <f ca="1">IFERROR(
  INDEX(
    ML_FRETE!$B$2:$I$30,
    MATCH(D213, ML_FRETE!$J$2:$J$30, 1),
    MATCH(G213, {0,19,49,79,100,120,150,200}, 1)
  ),
0
)</f>
        <v>5.65</v>
      </c>
      <c r="G213" s="3">
        <f t="shared" ca="1" si="21"/>
        <v>9.4481605351170579</v>
      </c>
      <c r="H213" s="9">
        <f t="shared" ca="1" si="24"/>
        <v>0.15000000000000002</v>
      </c>
      <c r="I213" s="11">
        <f ca="1">IFERROR(
  INDEX(
    ML_FRETE!$B$2:$I$30,
    MATCH(D213, ML_FRETE!$J$2:$J$30, 1),
    MATCH(J213, {0,19,49,79,100,120,150,200}, 1)
  ),
5.65
)</f>
        <v>5.65</v>
      </c>
      <c r="J213" s="3">
        <f t="shared" ca="1" si="22"/>
        <v>8.7191358024691361</v>
      </c>
      <c r="K213" s="9">
        <f t="shared" ca="1" si="23"/>
        <v>0.14999999999999997</v>
      </c>
      <c r="L213" s="11">
        <f t="shared" ca="1" si="25"/>
        <v>5.408450704225352</v>
      </c>
      <c r="M213" s="3">
        <f t="shared" ca="1" si="26"/>
        <v>7.0422535211267601</v>
      </c>
      <c r="N213" s="9">
        <f t="shared" ca="1" si="27"/>
        <v>0.14999999999999994</v>
      </c>
      <c r="O213" s="11">
        <v>6</v>
      </c>
      <c r="P213" s="3">
        <f>(C213+O213)/(1-$F$2-E213-$B$4)</f>
        <v>9.7087378640776691</v>
      </c>
      <c r="Q213" s="9">
        <f>(P213-C213-O213-$B$4*P213-E213*P213)/P213</f>
        <v>0.14999999999999994</v>
      </c>
    </row>
    <row r="214" spans="1:17" x14ac:dyDescent="0.3">
      <c r="A214" s="7"/>
      <c r="B214" s="6"/>
      <c r="C214" s="8"/>
      <c r="D214" s="5"/>
      <c r="E214" s="28">
        <v>8.2000000000000003E-2</v>
      </c>
      <c r="F214" s="11">
        <f ca="1">IFERROR(
  INDEX(
    ML_FRETE!$B$2:$I$30,
    MATCH(D214, ML_FRETE!$J$2:$J$30, 1),
    MATCH(G214, {0,19,49,79,100,120,150,200}, 1)
  ),
0
)</f>
        <v>5.65</v>
      </c>
      <c r="G214" s="3">
        <f t="shared" ca="1" si="21"/>
        <v>9.4481605351170579</v>
      </c>
      <c r="H214" s="9">
        <f t="shared" ca="1" si="24"/>
        <v>0.15000000000000002</v>
      </c>
      <c r="I214" s="11">
        <f ca="1">IFERROR(
  INDEX(
    ML_FRETE!$B$2:$I$30,
    MATCH(D214, ML_FRETE!$J$2:$J$30, 1),
    MATCH(J214, {0,19,49,79,100,120,150,200}, 1)
  ),
5.65
)</f>
        <v>5.65</v>
      </c>
      <c r="J214" s="3">
        <f t="shared" ca="1" si="22"/>
        <v>8.7191358024691361</v>
      </c>
      <c r="K214" s="9">
        <f t="shared" ca="1" si="23"/>
        <v>0.14999999999999997</v>
      </c>
      <c r="L214" s="11">
        <f t="shared" ca="1" si="25"/>
        <v>5.408450704225352</v>
      </c>
      <c r="M214" s="3">
        <f t="shared" ca="1" si="26"/>
        <v>7.0422535211267601</v>
      </c>
      <c r="N214" s="9">
        <f t="shared" ca="1" si="27"/>
        <v>0.14999999999999994</v>
      </c>
      <c r="O214" s="11">
        <v>6</v>
      </c>
      <c r="P214" s="3">
        <f>(C214+O214)/(1-$F$2-E214-$B$4)</f>
        <v>9.7087378640776691</v>
      </c>
      <c r="Q214" s="9">
        <f>(P214-C214-O214-$B$4*P214-E214*P214)/P214</f>
        <v>0.14999999999999994</v>
      </c>
    </row>
    <row r="215" spans="1:17" x14ac:dyDescent="0.3">
      <c r="A215" s="7"/>
      <c r="B215" s="6"/>
      <c r="C215" s="8"/>
      <c r="D215" s="5"/>
      <c r="E215" s="28">
        <v>8.2000000000000003E-2</v>
      </c>
      <c r="F215" s="11">
        <f ca="1">IFERROR(
  INDEX(
    ML_FRETE!$B$2:$I$30,
    MATCH(D215, ML_FRETE!$J$2:$J$30, 1),
    MATCH(G215, {0,19,49,79,100,120,150,200}, 1)
  ),
0
)</f>
        <v>5.65</v>
      </c>
      <c r="G215" s="3">
        <f t="shared" ca="1" si="21"/>
        <v>9.4481605351170579</v>
      </c>
      <c r="H215" s="9">
        <f t="shared" ca="1" si="24"/>
        <v>0.15000000000000002</v>
      </c>
      <c r="I215" s="11">
        <f ca="1">IFERROR(
  INDEX(
    ML_FRETE!$B$2:$I$30,
    MATCH(D215, ML_FRETE!$J$2:$J$30, 1),
    MATCH(J215, {0,19,49,79,100,120,150,200}, 1)
  ),
5.65
)</f>
        <v>5.65</v>
      </c>
      <c r="J215" s="3">
        <f t="shared" ca="1" si="22"/>
        <v>8.7191358024691361</v>
      </c>
      <c r="K215" s="9">
        <f t="shared" ca="1" si="23"/>
        <v>0.14999999999999997</v>
      </c>
      <c r="L215" s="11">
        <f t="shared" ca="1" si="25"/>
        <v>5.408450704225352</v>
      </c>
      <c r="M215" s="3">
        <f t="shared" ca="1" si="26"/>
        <v>7.0422535211267601</v>
      </c>
      <c r="N215" s="9">
        <f t="shared" ca="1" si="27"/>
        <v>0.14999999999999994</v>
      </c>
      <c r="O215" s="11">
        <v>6</v>
      </c>
      <c r="P215" s="3">
        <f>(C215+O215)/(1-$F$2-E215-$B$4)</f>
        <v>9.7087378640776691</v>
      </c>
      <c r="Q215" s="9">
        <f>(P215-C215-O215-$B$4*P215-E215*P215)/P215</f>
        <v>0.14999999999999994</v>
      </c>
    </row>
    <row r="216" spans="1:17" x14ac:dyDescent="0.3">
      <c r="A216" s="7"/>
      <c r="B216" s="6"/>
      <c r="C216" s="8"/>
      <c r="D216" s="5"/>
      <c r="E216" s="28">
        <v>8.2000000000000003E-2</v>
      </c>
      <c r="F216" s="11">
        <f ca="1">IFERROR(
  INDEX(
    ML_FRETE!$B$2:$I$30,
    MATCH(D216, ML_FRETE!$J$2:$J$30, 1),
    MATCH(G216, {0,19,49,79,100,120,150,200}, 1)
  ),
0
)</f>
        <v>5.65</v>
      </c>
      <c r="G216" s="3">
        <f t="shared" ca="1" si="21"/>
        <v>9.4481605351170579</v>
      </c>
      <c r="H216" s="9">
        <f t="shared" ca="1" si="24"/>
        <v>0.15000000000000002</v>
      </c>
      <c r="I216" s="11">
        <f ca="1">IFERROR(
  INDEX(
    ML_FRETE!$B$2:$I$30,
    MATCH(D216, ML_FRETE!$J$2:$J$30, 1),
    MATCH(J216, {0,19,49,79,100,120,150,200}, 1)
  ),
5.65
)</f>
        <v>5.65</v>
      </c>
      <c r="J216" s="3">
        <f t="shared" ca="1" si="22"/>
        <v>8.7191358024691361</v>
      </c>
      <c r="K216" s="9">
        <f t="shared" ca="1" si="23"/>
        <v>0.14999999999999997</v>
      </c>
      <c r="L216" s="11">
        <f t="shared" ca="1" si="25"/>
        <v>5.408450704225352</v>
      </c>
      <c r="M216" s="3">
        <f t="shared" ca="1" si="26"/>
        <v>7.0422535211267601</v>
      </c>
      <c r="N216" s="9">
        <f t="shared" ca="1" si="27"/>
        <v>0.14999999999999994</v>
      </c>
      <c r="O216" s="11">
        <v>6</v>
      </c>
      <c r="P216" s="3">
        <f>(C216+O216)/(1-$F$2-E216-$B$4)</f>
        <v>9.7087378640776691</v>
      </c>
      <c r="Q216" s="9">
        <f>(P216-C216-O216-$B$4*P216-E216*P216)/P216</f>
        <v>0.14999999999999994</v>
      </c>
    </row>
    <row r="217" spans="1:17" x14ac:dyDescent="0.3">
      <c r="A217" s="7"/>
      <c r="B217" s="6"/>
      <c r="C217" s="8"/>
      <c r="D217" s="5"/>
      <c r="E217" s="28">
        <v>8.2000000000000003E-2</v>
      </c>
      <c r="F217" s="11">
        <f ca="1">IFERROR(
  INDEX(
    ML_FRETE!$B$2:$I$30,
    MATCH(D217, ML_FRETE!$J$2:$J$30, 1),
    MATCH(G217, {0,19,49,79,100,120,150,200}, 1)
  ),
0
)</f>
        <v>5.65</v>
      </c>
      <c r="G217" s="3">
        <f t="shared" ca="1" si="21"/>
        <v>9.4481605351170579</v>
      </c>
      <c r="H217" s="9">
        <f t="shared" ca="1" si="24"/>
        <v>0.15000000000000002</v>
      </c>
      <c r="I217" s="11">
        <f ca="1">IFERROR(
  INDEX(
    ML_FRETE!$B$2:$I$30,
    MATCH(D217, ML_FRETE!$J$2:$J$30, 1),
    MATCH(J217, {0,19,49,79,100,120,150,200}, 1)
  ),
5.65
)</f>
        <v>5.65</v>
      </c>
      <c r="J217" s="3">
        <f t="shared" ca="1" si="22"/>
        <v>8.7191358024691361</v>
      </c>
      <c r="K217" s="9">
        <f t="shared" ca="1" si="23"/>
        <v>0.14999999999999997</v>
      </c>
      <c r="L217" s="11">
        <f t="shared" ca="1" si="25"/>
        <v>5.408450704225352</v>
      </c>
      <c r="M217" s="3">
        <f t="shared" ca="1" si="26"/>
        <v>7.0422535211267601</v>
      </c>
      <c r="N217" s="9">
        <f t="shared" ca="1" si="27"/>
        <v>0.14999999999999994</v>
      </c>
      <c r="O217" s="11">
        <v>6</v>
      </c>
      <c r="P217" s="3">
        <f>(C217+O217)/(1-$F$2-E217-$B$4)</f>
        <v>9.7087378640776691</v>
      </c>
      <c r="Q217" s="9">
        <f>(P217-C217-O217-$B$4*P217-E217*P217)/P217</f>
        <v>0.14999999999999994</v>
      </c>
    </row>
    <row r="218" spans="1:17" x14ac:dyDescent="0.3">
      <c r="A218" s="7"/>
      <c r="B218" s="6"/>
      <c r="C218" s="8"/>
      <c r="D218" s="5"/>
      <c r="E218" s="28">
        <v>8.2000000000000003E-2</v>
      </c>
      <c r="F218" s="11">
        <f ca="1">IFERROR(
  INDEX(
    ML_FRETE!$B$2:$I$30,
    MATCH(D218, ML_FRETE!$J$2:$J$30, 1),
    MATCH(G218, {0,19,49,79,100,120,150,200}, 1)
  ),
0
)</f>
        <v>5.65</v>
      </c>
      <c r="G218" s="3">
        <f t="shared" ca="1" si="21"/>
        <v>9.4481605351170579</v>
      </c>
      <c r="H218" s="9">
        <f t="shared" ca="1" si="24"/>
        <v>0.15000000000000002</v>
      </c>
      <c r="I218" s="11">
        <f ca="1">IFERROR(
  INDEX(
    ML_FRETE!$B$2:$I$30,
    MATCH(D218, ML_FRETE!$J$2:$J$30, 1),
    MATCH(J218, {0,19,49,79,100,120,150,200}, 1)
  ),
5.65
)</f>
        <v>5.65</v>
      </c>
      <c r="J218" s="3">
        <f t="shared" ca="1" si="22"/>
        <v>8.7191358024691361</v>
      </c>
      <c r="K218" s="9">
        <f t="shared" ca="1" si="23"/>
        <v>0.14999999999999997</v>
      </c>
      <c r="L218" s="11">
        <f t="shared" ca="1" si="25"/>
        <v>5.408450704225352</v>
      </c>
      <c r="M218" s="3">
        <f t="shared" ca="1" si="26"/>
        <v>7.0422535211267601</v>
      </c>
      <c r="N218" s="9">
        <f t="shared" ca="1" si="27"/>
        <v>0.14999999999999994</v>
      </c>
      <c r="O218" s="11">
        <v>6</v>
      </c>
      <c r="P218" s="3">
        <f>(C218+O218)/(1-$F$2-E218-$B$4)</f>
        <v>9.7087378640776691</v>
      </c>
      <c r="Q218" s="9">
        <f>(P218-C218-O218-$B$4*P218-E218*P218)/P218</f>
        <v>0.14999999999999994</v>
      </c>
    </row>
    <row r="219" spans="1:17" x14ac:dyDescent="0.3">
      <c r="A219" s="7"/>
      <c r="B219" s="6"/>
      <c r="C219" s="8"/>
      <c r="D219" s="5"/>
      <c r="E219" s="28">
        <v>8.2000000000000003E-2</v>
      </c>
      <c r="F219" s="11">
        <f ca="1">IFERROR(
  INDEX(
    ML_FRETE!$B$2:$I$30,
    MATCH(D219, ML_FRETE!$J$2:$J$30, 1),
    MATCH(G219, {0,19,49,79,100,120,150,200}, 1)
  ),
0
)</f>
        <v>5.65</v>
      </c>
      <c r="G219" s="3">
        <f t="shared" ca="1" si="21"/>
        <v>9.4481605351170579</v>
      </c>
      <c r="H219" s="9">
        <f t="shared" ca="1" si="24"/>
        <v>0.15000000000000002</v>
      </c>
      <c r="I219" s="11">
        <f ca="1">IFERROR(
  INDEX(
    ML_FRETE!$B$2:$I$30,
    MATCH(D219, ML_FRETE!$J$2:$J$30, 1),
    MATCH(J219, {0,19,49,79,100,120,150,200}, 1)
  ),
5.65
)</f>
        <v>5.65</v>
      </c>
      <c r="J219" s="3">
        <f t="shared" ca="1" si="22"/>
        <v>8.7191358024691361</v>
      </c>
      <c r="K219" s="9">
        <f t="shared" ca="1" si="23"/>
        <v>0.14999999999999997</v>
      </c>
      <c r="L219" s="11">
        <f t="shared" ca="1" si="25"/>
        <v>5.408450704225352</v>
      </c>
      <c r="M219" s="3">
        <f t="shared" ca="1" si="26"/>
        <v>7.0422535211267601</v>
      </c>
      <c r="N219" s="9">
        <f t="shared" ca="1" si="27"/>
        <v>0.14999999999999994</v>
      </c>
      <c r="O219" s="11">
        <v>6</v>
      </c>
      <c r="P219" s="3">
        <f>(C219+O219)/(1-$F$2-E219-$B$4)</f>
        <v>9.7087378640776691</v>
      </c>
      <c r="Q219" s="9">
        <f>(P219-C219-O219-$B$4*P219-E219*P219)/P219</f>
        <v>0.14999999999999994</v>
      </c>
    </row>
    <row r="220" spans="1:17" x14ac:dyDescent="0.3">
      <c r="A220" s="7"/>
      <c r="B220" s="6"/>
      <c r="C220" s="8"/>
      <c r="D220" s="5"/>
      <c r="E220" s="28">
        <v>8.2000000000000003E-2</v>
      </c>
      <c r="F220" s="11">
        <f ca="1">IFERROR(
  INDEX(
    ML_FRETE!$B$2:$I$30,
    MATCH(D220, ML_FRETE!$J$2:$J$30, 1),
    MATCH(G220, {0,19,49,79,100,120,150,200}, 1)
  ),
0
)</f>
        <v>5.65</v>
      </c>
      <c r="G220" s="3">
        <f t="shared" ca="1" si="21"/>
        <v>9.4481605351170579</v>
      </c>
      <c r="H220" s="9">
        <f t="shared" ca="1" si="24"/>
        <v>0.15000000000000002</v>
      </c>
      <c r="I220" s="11">
        <f ca="1">IFERROR(
  INDEX(
    ML_FRETE!$B$2:$I$30,
    MATCH(D220, ML_FRETE!$J$2:$J$30, 1),
    MATCH(J220, {0,19,49,79,100,120,150,200}, 1)
  ),
5.65
)</f>
        <v>5.65</v>
      </c>
      <c r="J220" s="3">
        <f t="shared" ca="1" si="22"/>
        <v>8.7191358024691361</v>
      </c>
      <c r="K220" s="9">
        <f t="shared" ca="1" si="23"/>
        <v>0.14999999999999997</v>
      </c>
      <c r="L220" s="11">
        <f t="shared" ca="1" si="25"/>
        <v>5.408450704225352</v>
      </c>
      <c r="M220" s="3">
        <f t="shared" ca="1" si="26"/>
        <v>7.0422535211267601</v>
      </c>
      <c r="N220" s="9">
        <f t="shared" ca="1" si="27"/>
        <v>0.14999999999999994</v>
      </c>
      <c r="O220" s="11">
        <v>6</v>
      </c>
      <c r="P220" s="3">
        <f>(C220+O220)/(1-$F$2-E220-$B$4)</f>
        <v>9.7087378640776691</v>
      </c>
      <c r="Q220" s="9">
        <f>(P220-C220-O220-$B$4*P220-E220*P220)/P220</f>
        <v>0.14999999999999994</v>
      </c>
    </row>
    <row r="221" spans="1:17" x14ac:dyDescent="0.3">
      <c r="A221" s="7"/>
      <c r="B221" s="6"/>
      <c r="C221" s="8"/>
      <c r="D221" s="5"/>
      <c r="E221" s="28">
        <v>8.2000000000000003E-2</v>
      </c>
      <c r="F221" s="11">
        <f ca="1">IFERROR(
  INDEX(
    ML_FRETE!$B$2:$I$30,
    MATCH(D221, ML_FRETE!$J$2:$J$30, 1),
    MATCH(G221, {0,19,49,79,100,120,150,200}, 1)
  ),
0
)</f>
        <v>5.65</v>
      </c>
      <c r="G221" s="3">
        <f t="shared" ca="1" si="21"/>
        <v>9.4481605351170579</v>
      </c>
      <c r="H221" s="9">
        <f t="shared" ca="1" si="24"/>
        <v>0.15000000000000002</v>
      </c>
      <c r="I221" s="11">
        <f ca="1">IFERROR(
  INDEX(
    ML_FRETE!$B$2:$I$30,
    MATCH(D221, ML_FRETE!$J$2:$J$30, 1),
    MATCH(J221, {0,19,49,79,100,120,150,200}, 1)
  ),
5.65
)</f>
        <v>5.65</v>
      </c>
      <c r="J221" s="3">
        <f t="shared" ca="1" si="22"/>
        <v>8.7191358024691361</v>
      </c>
      <c r="K221" s="9">
        <f t="shared" ca="1" si="23"/>
        <v>0.14999999999999997</v>
      </c>
      <c r="L221" s="11">
        <f t="shared" ca="1" si="25"/>
        <v>5.408450704225352</v>
      </c>
      <c r="M221" s="3">
        <f t="shared" ca="1" si="26"/>
        <v>7.0422535211267601</v>
      </c>
      <c r="N221" s="9">
        <f t="shared" ca="1" si="27"/>
        <v>0.14999999999999994</v>
      </c>
      <c r="O221" s="11">
        <v>6</v>
      </c>
      <c r="P221" s="3">
        <f>(C221+O221)/(1-$F$2-E221-$B$4)</f>
        <v>9.7087378640776691</v>
      </c>
      <c r="Q221" s="9">
        <f>(P221-C221-O221-$B$4*P221-E221*P221)/P221</f>
        <v>0.14999999999999994</v>
      </c>
    </row>
    <row r="222" spans="1:17" x14ac:dyDescent="0.3">
      <c r="A222" s="7"/>
      <c r="B222" s="6"/>
      <c r="C222" s="8"/>
      <c r="D222" s="5"/>
      <c r="E222" s="28">
        <v>8.2000000000000003E-2</v>
      </c>
      <c r="F222" s="11">
        <f ca="1">IFERROR(
  INDEX(
    ML_FRETE!$B$2:$I$30,
    MATCH(D222, ML_FRETE!$J$2:$J$30, 1),
    MATCH(G222, {0,19,49,79,100,120,150,200}, 1)
  ),
0
)</f>
        <v>5.65</v>
      </c>
      <c r="G222" s="3">
        <f t="shared" ca="1" si="21"/>
        <v>9.4481605351170579</v>
      </c>
      <c r="H222" s="9">
        <f t="shared" ca="1" si="24"/>
        <v>0.15000000000000002</v>
      </c>
      <c r="I222" s="11">
        <f ca="1">IFERROR(
  INDEX(
    ML_FRETE!$B$2:$I$30,
    MATCH(D222, ML_FRETE!$J$2:$J$30, 1),
    MATCH(J222, {0,19,49,79,100,120,150,200}, 1)
  ),
5.65
)</f>
        <v>5.65</v>
      </c>
      <c r="J222" s="3">
        <f t="shared" ca="1" si="22"/>
        <v>8.7191358024691361</v>
      </c>
      <c r="K222" s="9">
        <f t="shared" ca="1" si="23"/>
        <v>0.14999999999999997</v>
      </c>
      <c r="L222" s="11">
        <f t="shared" ca="1" si="25"/>
        <v>5.408450704225352</v>
      </c>
      <c r="M222" s="3">
        <f t="shared" ca="1" si="26"/>
        <v>7.0422535211267601</v>
      </c>
      <c r="N222" s="9">
        <f t="shared" ca="1" si="27"/>
        <v>0.14999999999999994</v>
      </c>
      <c r="O222" s="11">
        <v>6</v>
      </c>
      <c r="P222" s="3">
        <f>(C222+O222)/(1-$F$2-E222-$B$4)</f>
        <v>9.7087378640776691</v>
      </c>
      <c r="Q222" s="9">
        <f>(P222-C222-O222-$B$4*P222-E222*P222)/P222</f>
        <v>0.14999999999999994</v>
      </c>
    </row>
    <row r="223" spans="1:17" x14ac:dyDescent="0.3">
      <c r="A223" s="7"/>
      <c r="B223" s="6"/>
      <c r="C223" s="8"/>
      <c r="D223" s="5"/>
      <c r="E223" s="28">
        <v>8.2000000000000003E-2</v>
      </c>
      <c r="F223" s="11">
        <f ca="1">IFERROR(
  INDEX(
    ML_FRETE!$B$2:$I$30,
    MATCH(D223, ML_FRETE!$J$2:$J$30, 1),
    MATCH(G223, {0,19,49,79,100,120,150,200}, 1)
  ),
0
)</f>
        <v>5.65</v>
      </c>
      <c r="G223" s="3">
        <f t="shared" ca="1" si="21"/>
        <v>9.4481605351170579</v>
      </c>
      <c r="H223" s="9">
        <f t="shared" ca="1" si="24"/>
        <v>0.15000000000000002</v>
      </c>
      <c r="I223" s="11">
        <f ca="1">IFERROR(
  INDEX(
    ML_FRETE!$B$2:$I$30,
    MATCH(D223, ML_FRETE!$J$2:$J$30, 1),
    MATCH(J223, {0,19,49,79,100,120,150,200}, 1)
  ),
5.65
)</f>
        <v>5.65</v>
      </c>
      <c r="J223" s="3">
        <f t="shared" ca="1" si="22"/>
        <v>8.7191358024691361</v>
      </c>
      <c r="K223" s="9">
        <f t="shared" ca="1" si="23"/>
        <v>0.14999999999999997</v>
      </c>
      <c r="L223" s="11">
        <f t="shared" ca="1" si="25"/>
        <v>5.408450704225352</v>
      </c>
      <c r="M223" s="3">
        <f t="shared" ca="1" si="26"/>
        <v>7.0422535211267601</v>
      </c>
      <c r="N223" s="9">
        <f t="shared" ca="1" si="27"/>
        <v>0.14999999999999994</v>
      </c>
      <c r="O223" s="11">
        <v>6</v>
      </c>
      <c r="P223" s="3">
        <f>(C223+O223)/(1-$F$2-E223-$B$4)</f>
        <v>9.7087378640776691</v>
      </c>
      <c r="Q223" s="9">
        <f>(P223-C223-O223-$B$4*P223-E223*P223)/P223</f>
        <v>0.14999999999999994</v>
      </c>
    </row>
    <row r="224" spans="1:17" x14ac:dyDescent="0.3">
      <c r="A224" s="7"/>
      <c r="B224" s="6"/>
      <c r="C224" s="8"/>
      <c r="D224" s="5"/>
      <c r="E224" s="28">
        <v>8.2000000000000003E-2</v>
      </c>
      <c r="F224" s="11">
        <f ca="1">IFERROR(
  INDEX(
    ML_FRETE!$B$2:$I$30,
    MATCH(D224, ML_FRETE!$J$2:$J$30, 1),
    MATCH(G224, {0,19,49,79,100,120,150,200}, 1)
  ),
0
)</f>
        <v>5.65</v>
      </c>
      <c r="G224" s="3">
        <f t="shared" ca="1" si="21"/>
        <v>9.4481605351170579</v>
      </c>
      <c r="H224" s="9">
        <f t="shared" ca="1" si="24"/>
        <v>0.15000000000000002</v>
      </c>
      <c r="I224" s="11">
        <f ca="1">IFERROR(
  INDEX(
    ML_FRETE!$B$2:$I$30,
    MATCH(D224, ML_FRETE!$J$2:$J$30, 1),
    MATCH(J224, {0,19,49,79,100,120,150,200}, 1)
  ),
5.65
)</f>
        <v>5.65</v>
      </c>
      <c r="J224" s="3">
        <f t="shared" ca="1" si="22"/>
        <v>8.7191358024691361</v>
      </c>
      <c r="K224" s="9">
        <f t="shared" ca="1" si="23"/>
        <v>0.14999999999999997</v>
      </c>
      <c r="L224" s="11">
        <f t="shared" ca="1" si="25"/>
        <v>5.408450704225352</v>
      </c>
      <c r="M224" s="3">
        <f t="shared" ca="1" si="26"/>
        <v>7.0422535211267601</v>
      </c>
      <c r="N224" s="9">
        <f t="shared" ca="1" si="27"/>
        <v>0.14999999999999994</v>
      </c>
      <c r="O224" s="11">
        <v>6</v>
      </c>
      <c r="P224" s="3">
        <f>(C224+O224)/(1-$F$2-E224-$B$4)</f>
        <v>9.7087378640776691</v>
      </c>
      <c r="Q224" s="9">
        <f>(P224-C224-O224-$B$4*P224-E224*P224)/P224</f>
        <v>0.14999999999999994</v>
      </c>
    </row>
    <row r="225" spans="1:17" x14ac:dyDescent="0.3">
      <c r="A225" s="7"/>
      <c r="B225" s="6"/>
      <c r="C225" s="8"/>
      <c r="D225" s="5"/>
      <c r="E225" s="28">
        <v>8.2000000000000003E-2</v>
      </c>
      <c r="F225" s="11">
        <f ca="1">IFERROR(
  INDEX(
    ML_FRETE!$B$2:$I$30,
    MATCH(D225, ML_FRETE!$J$2:$J$30, 1),
    MATCH(G225, {0,19,49,79,100,120,150,200}, 1)
  ),
0
)</f>
        <v>5.65</v>
      </c>
      <c r="G225" s="3">
        <f t="shared" ca="1" si="21"/>
        <v>9.4481605351170579</v>
      </c>
      <c r="H225" s="9">
        <f t="shared" ca="1" si="24"/>
        <v>0.15000000000000002</v>
      </c>
      <c r="I225" s="11">
        <f ca="1">IFERROR(
  INDEX(
    ML_FRETE!$B$2:$I$30,
    MATCH(D225, ML_FRETE!$J$2:$J$30, 1),
    MATCH(J225, {0,19,49,79,100,120,150,200}, 1)
  ),
5.65
)</f>
        <v>5.65</v>
      </c>
      <c r="J225" s="3">
        <f t="shared" ca="1" si="22"/>
        <v>8.7191358024691361</v>
      </c>
      <c r="K225" s="9">
        <f t="shared" ca="1" si="23"/>
        <v>0.14999999999999997</v>
      </c>
      <c r="L225" s="11">
        <f t="shared" ca="1" si="25"/>
        <v>5.408450704225352</v>
      </c>
      <c r="M225" s="3">
        <f t="shared" ca="1" si="26"/>
        <v>7.0422535211267601</v>
      </c>
      <c r="N225" s="9">
        <f t="shared" ca="1" si="27"/>
        <v>0.14999999999999994</v>
      </c>
      <c r="O225" s="11">
        <v>6</v>
      </c>
      <c r="P225" s="3">
        <f>(C225+O225)/(1-$F$2-E225-$B$4)</f>
        <v>9.7087378640776691</v>
      </c>
      <c r="Q225" s="9">
        <f>(P225-C225-O225-$B$4*P225-E225*P225)/P225</f>
        <v>0.14999999999999994</v>
      </c>
    </row>
    <row r="226" spans="1:17" x14ac:dyDescent="0.3">
      <c r="A226" s="7"/>
      <c r="B226" s="6"/>
      <c r="C226" s="8"/>
      <c r="D226" s="5"/>
      <c r="E226" s="28">
        <v>8.2000000000000003E-2</v>
      </c>
      <c r="F226" s="11">
        <f ca="1">IFERROR(
  INDEX(
    ML_FRETE!$B$2:$I$30,
    MATCH(D226, ML_FRETE!$J$2:$J$30, 1),
    MATCH(G226, {0,19,49,79,100,120,150,200}, 1)
  ),
0
)</f>
        <v>5.65</v>
      </c>
      <c r="G226" s="3">
        <f t="shared" ca="1" si="21"/>
        <v>9.4481605351170579</v>
      </c>
      <c r="H226" s="9">
        <f t="shared" ca="1" si="24"/>
        <v>0.15000000000000002</v>
      </c>
      <c r="I226" s="11">
        <f ca="1">IFERROR(
  INDEX(
    ML_FRETE!$B$2:$I$30,
    MATCH(D226, ML_FRETE!$J$2:$J$30, 1),
    MATCH(J226, {0,19,49,79,100,120,150,200}, 1)
  ),
5.65
)</f>
        <v>5.65</v>
      </c>
      <c r="J226" s="3">
        <f t="shared" ca="1" si="22"/>
        <v>8.7191358024691361</v>
      </c>
      <c r="K226" s="9">
        <f t="shared" ca="1" si="23"/>
        <v>0.14999999999999997</v>
      </c>
      <c r="L226" s="11">
        <f t="shared" ca="1" si="25"/>
        <v>5.408450704225352</v>
      </c>
      <c r="M226" s="3">
        <f t="shared" ca="1" si="26"/>
        <v>7.0422535211267601</v>
      </c>
      <c r="N226" s="9">
        <f t="shared" ca="1" si="27"/>
        <v>0.14999999999999994</v>
      </c>
      <c r="O226" s="11">
        <v>6</v>
      </c>
      <c r="P226" s="3">
        <f>(C226+O226)/(1-$F$2-E226-$B$4)</f>
        <v>9.7087378640776691</v>
      </c>
      <c r="Q226" s="9">
        <f>(P226-C226-O226-$B$4*P226-E226*P226)/P226</f>
        <v>0.14999999999999994</v>
      </c>
    </row>
    <row r="227" spans="1:17" x14ac:dyDescent="0.3">
      <c r="A227" s="7"/>
      <c r="B227" s="6"/>
      <c r="C227" s="8"/>
      <c r="D227" s="5"/>
      <c r="E227" s="28">
        <v>8.2000000000000003E-2</v>
      </c>
      <c r="F227" s="11">
        <f ca="1">IFERROR(
  INDEX(
    ML_FRETE!$B$2:$I$30,
    MATCH(D227, ML_FRETE!$J$2:$J$30, 1),
    MATCH(G227, {0,19,49,79,100,120,150,200}, 1)
  ),
0
)</f>
        <v>5.65</v>
      </c>
      <c r="G227" s="3">
        <f t="shared" ca="1" si="21"/>
        <v>9.4481605351170579</v>
      </c>
      <c r="H227" s="9">
        <f t="shared" ca="1" si="24"/>
        <v>0.15000000000000002</v>
      </c>
      <c r="I227" s="11">
        <f ca="1">IFERROR(
  INDEX(
    ML_FRETE!$B$2:$I$30,
    MATCH(D227, ML_FRETE!$J$2:$J$30, 1),
    MATCH(J227, {0,19,49,79,100,120,150,200}, 1)
  ),
5.65
)</f>
        <v>5.65</v>
      </c>
      <c r="J227" s="3">
        <f t="shared" ca="1" si="22"/>
        <v>8.7191358024691361</v>
      </c>
      <c r="K227" s="9">
        <f t="shared" ca="1" si="23"/>
        <v>0.14999999999999997</v>
      </c>
      <c r="L227" s="11">
        <f t="shared" ca="1" si="25"/>
        <v>5.408450704225352</v>
      </c>
      <c r="M227" s="3">
        <f t="shared" ca="1" si="26"/>
        <v>7.0422535211267601</v>
      </c>
      <c r="N227" s="9">
        <f t="shared" ca="1" si="27"/>
        <v>0.14999999999999994</v>
      </c>
      <c r="O227" s="11">
        <v>6</v>
      </c>
      <c r="P227" s="3">
        <f>(C227+O227)/(1-$F$2-E227-$B$4)</f>
        <v>9.7087378640776691</v>
      </c>
      <c r="Q227" s="9">
        <f>(P227-C227-O227-$B$4*P227-E227*P227)/P227</f>
        <v>0.14999999999999994</v>
      </c>
    </row>
    <row r="228" spans="1:17" x14ac:dyDescent="0.3">
      <c r="A228" s="7"/>
      <c r="B228" s="6"/>
      <c r="C228" s="8"/>
      <c r="D228" s="5"/>
      <c r="E228" s="28">
        <v>8.2000000000000003E-2</v>
      </c>
      <c r="F228" s="11">
        <f ca="1">IFERROR(
  INDEX(
    ML_FRETE!$B$2:$I$30,
    MATCH(D228, ML_FRETE!$J$2:$J$30, 1),
    MATCH(G228, {0,19,49,79,100,120,150,200}, 1)
  ),
0
)</f>
        <v>5.65</v>
      </c>
      <c r="G228" s="3">
        <f t="shared" ca="1" si="21"/>
        <v>9.4481605351170579</v>
      </c>
      <c r="H228" s="9">
        <f t="shared" ca="1" si="24"/>
        <v>0.15000000000000002</v>
      </c>
      <c r="I228" s="11">
        <f ca="1">IFERROR(
  INDEX(
    ML_FRETE!$B$2:$I$30,
    MATCH(D228, ML_FRETE!$J$2:$J$30, 1),
    MATCH(J228, {0,19,49,79,100,120,150,200}, 1)
  ),
5.65
)</f>
        <v>5.65</v>
      </c>
      <c r="J228" s="3">
        <f t="shared" ca="1" si="22"/>
        <v>8.7191358024691361</v>
      </c>
      <c r="K228" s="9">
        <f t="shared" ca="1" si="23"/>
        <v>0.14999999999999997</v>
      </c>
      <c r="L228" s="11">
        <f t="shared" ca="1" si="25"/>
        <v>5.408450704225352</v>
      </c>
      <c r="M228" s="3">
        <f t="shared" ca="1" si="26"/>
        <v>7.0422535211267601</v>
      </c>
      <c r="N228" s="9">
        <f t="shared" ca="1" si="27"/>
        <v>0.14999999999999994</v>
      </c>
      <c r="O228" s="11">
        <v>6</v>
      </c>
      <c r="P228" s="3">
        <f>(C228+O228)/(1-$F$2-E228-$B$4)</f>
        <v>9.7087378640776691</v>
      </c>
      <c r="Q228" s="9">
        <f>(P228-C228-O228-$B$4*P228-E228*P228)/P228</f>
        <v>0.14999999999999994</v>
      </c>
    </row>
    <row r="229" spans="1:17" x14ac:dyDescent="0.3">
      <c r="A229" s="7"/>
      <c r="B229" s="6"/>
      <c r="C229" s="8"/>
      <c r="D229" s="5"/>
      <c r="E229" s="28">
        <v>8.2000000000000003E-2</v>
      </c>
      <c r="F229" s="11">
        <f ca="1">IFERROR(
  INDEX(
    ML_FRETE!$B$2:$I$30,
    MATCH(D229, ML_FRETE!$J$2:$J$30, 1),
    MATCH(G229, {0,19,49,79,100,120,150,200}, 1)
  ),
0
)</f>
        <v>5.65</v>
      </c>
      <c r="G229" s="3">
        <f t="shared" ca="1" si="21"/>
        <v>9.4481605351170579</v>
      </c>
      <c r="H229" s="9">
        <f t="shared" ca="1" si="24"/>
        <v>0.15000000000000002</v>
      </c>
      <c r="I229" s="11">
        <f ca="1">IFERROR(
  INDEX(
    ML_FRETE!$B$2:$I$30,
    MATCH(D229, ML_FRETE!$J$2:$J$30, 1),
    MATCH(J229, {0,19,49,79,100,120,150,200}, 1)
  ),
5.65
)</f>
        <v>5.65</v>
      </c>
      <c r="J229" s="3">
        <f t="shared" ca="1" si="22"/>
        <v>8.7191358024691361</v>
      </c>
      <c r="K229" s="9">
        <f t="shared" ca="1" si="23"/>
        <v>0.14999999999999997</v>
      </c>
      <c r="L229" s="11">
        <f t="shared" ca="1" si="25"/>
        <v>5.408450704225352</v>
      </c>
      <c r="M229" s="3">
        <f t="shared" ca="1" si="26"/>
        <v>7.0422535211267601</v>
      </c>
      <c r="N229" s="9">
        <f t="shared" ca="1" si="27"/>
        <v>0.14999999999999994</v>
      </c>
      <c r="O229" s="11">
        <v>6</v>
      </c>
      <c r="P229" s="3">
        <f>(C229+O229)/(1-$F$2-E229-$B$4)</f>
        <v>9.7087378640776691</v>
      </c>
      <c r="Q229" s="9">
        <f>(P229-C229-O229-$B$4*P229-E229*P229)/P229</f>
        <v>0.14999999999999994</v>
      </c>
    </row>
    <row r="230" spans="1:17" x14ac:dyDescent="0.3">
      <c r="A230" s="7"/>
      <c r="B230" s="6"/>
      <c r="C230" s="8"/>
      <c r="D230" s="5"/>
      <c r="E230" s="28">
        <v>8.2000000000000003E-2</v>
      </c>
      <c r="F230" s="11">
        <f ca="1">IFERROR(
  INDEX(
    ML_FRETE!$B$2:$I$30,
    MATCH(D230, ML_FRETE!$J$2:$J$30, 1),
    MATCH(G230, {0,19,49,79,100,120,150,200}, 1)
  ),
0
)</f>
        <v>5.65</v>
      </c>
      <c r="G230" s="3">
        <f t="shared" ca="1" si="21"/>
        <v>9.4481605351170579</v>
      </c>
      <c r="H230" s="9">
        <f t="shared" ca="1" si="24"/>
        <v>0.15000000000000002</v>
      </c>
      <c r="I230" s="11">
        <f ca="1">IFERROR(
  INDEX(
    ML_FRETE!$B$2:$I$30,
    MATCH(D230, ML_FRETE!$J$2:$J$30, 1),
    MATCH(J230, {0,19,49,79,100,120,150,200}, 1)
  ),
5.65
)</f>
        <v>5.65</v>
      </c>
      <c r="J230" s="3">
        <f t="shared" ca="1" si="22"/>
        <v>8.7191358024691361</v>
      </c>
      <c r="K230" s="9">
        <f t="shared" ca="1" si="23"/>
        <v>0.14999999999999997</v>
      </c>
      <c r="L230" s="11">
        <f t="shared" ca="1" si="25"/>
        <v>5.408450704225352</v>
      </c>
      <c r="M230" s="3">
        <f t="shared" ca="1" si="26"/>
        <v>7.0422535211267601</v>
      </c>
      <c r="N230" s="9">
        <f t="shared" ca="1" si="27"/>
        <v>0.14999999999999994</v>
      </c>
      <c r="O230" s="11">
        <v>6</v>
      </c>
      <c r="P230" s="3">
        <f>(C230+O230)/(1-$F$2-E230-$B$4)</f>
        <v>9.7087378640776691</v>
      </c>
      <c r="Q230" s="9">
        <f>(P230-C230-O230-$B$4*P230-E230*P230)/P230</f>
        <v>0.14999999999999994</v>
      </c>
    </row>
    <row r="231" spans="1:17" x14ac:dyDescent="0.3">
      <c r="A231" s="7"/>
      <c r="B231" s="6"/>
      <c r="C231" s="8"/>
      <c r="D231" s="5"/>
      <c r="E231" s="28">
        <v>8.2000000000000003E-2</v>
      </c>
      <c r="F231" s="11">
        <f ca="1">IFERROR(
  INDEX(
    ML_FRETE!$B$2:$I$30,
    MATCH(D231, ML_FRETE!$J$2:$J$30, 1),
    MATCH(G231, {0,19,49,79,100,120,150,200}, 1)
  ),
0
)</f>
        <v>5.65</v>
      </c>
      <c r="G231" s="3">
        <f t="shared" ca="1" si="21"/>
        <v>9.4481605351170579</v>
      </c>
      <c r="H231" s="9">
        <f t="shared" ca="1" si="24"/>
        <v>0.15000000000000002</v>
      </c>
      <c r="I231" s="11">
        <f ca="1">IFERROR(
  INDEX(
    ML_FRETE!$B$2:$I$30,
    MATCH(D231, ML_FRETE!$J$2:$J$30, 1),
    MATCH(J231, {0,19,49,79,100,120,150,200}, 1)
  ),
5.65
)</f>
        <v>5.65</v>
      </c>
      <c r="J231" s="3">
        <f t="shared" ca="1" si="22"/>
        <v>8.7191358024691361</v>
      </c>
      <c r="K231" s="9">
        <f t="shared" ca="1" si="23"/>
        <v>0.14999999999999997</v>
      </c>
      <c r="L231" s="11">
        <f t="shared" ca="1" si="25"/>
        <v>5.408450704225352</v>
      </c>
      <c r="M231" s="3">
        <f t="shared" ca="1" si="26"/>
        <v>7.0422535211267601</v>
      </c>
      <c r="N231" s="9">
        <f t="shared" ca="1" si="27"/>
        <v>0.14999999999999994</v>
      </c>
      <c r="O231" s="11">
        <v>6</v>
      </c>
      <c r="P231" s="3">
        <f>(C231+O231)/(1-$F$2-E231-$B$4)</f>
        <v>9.7087378640776691</v>
      </c>
      <c r="Q231" s="9">
        <f>(P231-C231-O231-$B$4*P231-E231*P231)/P231</f>
        <v>0.14999999999999994</v>
      </c>
    </row>
    <row r="232" spans="1:17" x14ac:dyDescent="0.3">
      <c r="A232" s="7"/>
      <c r="B232" s="6"/>
      <c r="C232" s="8"/>
      <c r="D232" s="5"/>
      <c r="E232" s="28">
        <v>8.2000000000000003E-2</v>
      </c>
      <c r="F232" s="11">
        <f ca="1">IFERROR(
  INDEX(
    ML_FRETE!$B$2:$I$30,
    MATCH(D232, ML_FRETE!$J$2:$J$30, 1),
    MATCH(G232, {0,19,49,79,100,120,150,200}, 1)
  ),
0
)</f>
        <v>5.65</v>
      </c>
      <c r="G232" s="3">
        <f t="shared" ca="1" si="21"/>
        <v>9.4481605351170579</v>
      </c>
      <c r="H232" s="9">
        <f t="shared" ca="1" si="24"/>
        <v>0.15000000000000002</v>
      </c>
      <c r="I232" s="11">
        <f ca="1">IFERROR(
  INDEX(
    ML_FRETE!$B$2:$I$30,
    MATCH(D232, ML_FRETE!$J$2:$J$30, 1),
    MATCH(J232, {0,19,49,79,100,120,150,200}, 1)
  ),
5.65
)</f>
        <v>5.65</v>
      </c>
      <c r="J232" s="3">
        <f t="shared" ca="1" si="22"/>
        <v>8.7191358024691361</v>
      </c>
      <c r="K232" s="9">
        <f t="shared" ca="1" si="23"/>
        <v>0.14999999999999997</v>
      </c>
      <c r="L232" s="11">
        <f t="shared" ca="1" si="25"/>
        <v>5.408450704225352</v>
      </c>
      <c r="M232" s="3">
        <f t="shared" ca="1" si="26"/>
        <v>7.0422535211267601</v>
      </c>
      <c r="N232" s="9">
        <f t="shared" ca="1" si="27"/>
        <v>0.14999999999999994</v>
      </c>
      <c r="O232" s="11">
        <v>6</v>
      </c>
      <c r="P232" s="3">
        <f>(C232+O232)/(1-$F$2-E232-$B$4)</f>
        <v>9.7087378640776691</v>
      </c>
      <c r="Q232" s="9">
        <f>(P232-C232-O232-$B$4*P232-E232*P232)/P232</f>
        <v>0.14999999999999994</v>
      </c>
    </row>
    <row r="233" spans="1:17" x14ac:dyDescent="0.3">
      <c r="A233" s="7"/>
      <c r="B233" s="6"/>
      <c r="C233" s="8"/>
      <c r="D233" s="5"/>
      <c r="E233" s="28">
        <v>8.2000000000000003E-2</v>
      </c>
      <c r="F233" s="11">
        <f ca="1">IFERROR(
  INDEX(
    ML_FRETE!$B$2:$I$30,
    MATCH(D233, ML_FRETE!$J$2:$J$30, 1),
    MATCH(G233, {0,19,49,79,100,120,150,200}, 1)
  ),
0
)</f>
        <v>5.65</v>
      </c>
      <c r="G233" s="3">
        <f t="shared" ca="1" si="21"/>
        <v>9.4481605351170579</v>
      </c>
      <c r="H233" s="9">
        <f t="shared" ca="1" si="24"/>
        <v>0.15000000000000002</v>
      </c>
      <c r="I233" s="11">
        <f ca="1">IFERROR(
  INDEX(
    ML_FRETE!$B$2:$I$30,
    MATCH(D233, ML_FRETE!$J$2:$J$30, 1),
    MATCH(J233, {0,19,49,79,100,120,150,200}, 1)
  ),
5.65
)</f>
        <v>5.65</v>
      </c>
      <c r="J233" s="3">
        <f t="shared" ca="1" si="22"/>
        <v>8.7191358024691361</v>
      </c>
      <c r="K233" s="9">
        <f t="shared" ca="1" si="23"/>
        <v>0.14999999999999997</v>
      </c>
      <c r="L233" s="11">
        <f t="shared" ca="1" si="25"/>
        <v>5.408450704225352</v>
      </c>
      <c r="M233" s="3">
        <f t="shared" ca="1" si="26"/>
        <v>7.0422535211267601</v>
      </c>
      <c r="N233" s="9">
        <f t="shared" ca="1" si="27"/>
        <v>0.14999999999999994</v>
      </c>
      <c r="O233" s="11">
        <v>6</v>
      </c>
      <c r="P233" s="3">
        <f>(C233+O233)/(1-$F$2-E233-$B$4)</f>
        <v>9.7087378640776691</v>
      </c>
      <c r="Q233" s="9">
        <f>(P233-C233-O233-$B$4*P233-E233*P233)/P233</f>
        <v>0.14999999999999994</v>
      </c>
    </row>
    <row r="234" spans="1:17" x14ac:dyDescent="0.3">
      <c r="A234" s="7"/>
      <c r="B234" s="6"/>
      <c r="C234" s="8"/>
      <c r="D234" s="5"/>
      <c r="E234" s="28">
        <v>8.2000000000000003E-2</v>
      </c>
      <c r="F234" s="11">
        <f ca="1">IFERROR(
  INDEX(
    ML_FRETE!$B$2:$I$30,
    MATCH(D234, ML_FRETE!$J$2:$J$30, 1),
    MATCH(G234, {0,19,49,79,100,120,150,200}, 1)
  ),
0
)</f>
        <v>5.65</v>
      </c>
      <c r="G234" s="3">
        <f t="shared" ca="1" si="21"/>
        <v>9.4481605351170579</v>
      </c>
      <c r="H234" s="9">
        <f t="shared" ca="1" si="24"/>
        <v>0.15000000000000002</v>
      </c>
      <c r="I234" s="11">
        <f ca="1">IFERROR(
  INDEX(
    ML_FRETE!$B$2:$I$30,
    MATCH(D234, ML_FRETE!$J$2:$J$30, 1),
    MATCH(J234, {0,19,49,79,100,120,150,200}, 1)
  ),
5.65
)</f>
        <v>5.65</v>
      </c>
      <c r="J234" s="3">
        <f t="shared" ca="1" si="22"/>
        <v>8.7191358024691361</v>
      </c>
      <c r="K234" s="9">
        <f t="shared" ca="1" si="23"/>
        <v>0.14999999999999997</v>
      </c>
      <c r="L234" s="11">
        <f t="shared" ca="1" si="25"/>
        <v>5.408450704225352</v>
      </c>
      <c r="M234" s="3">
        <f t="shared" ca="1" si="26"/>
        <v>7.0422535211267601</v>
      </c>
      <c r="N234" s="9">
        <f t="shared" ca="1" si="27"/>
        <v>0.14999999999999994</v>
      </c>
      <c r="O234" s="11">
        <v>6</v>
      </c>
      <c r="P234" s="3">
        <f>(C234+O234)/(1-$F$2-E234-$B$4)</f>
        <v>9.7087378640776691</v>
      </c>
      <c r="Q234" s="9">
        <f>(P234-C234-O234-$B$4*P234-E234*P234)/P234</f>
        <v>0.14999999999999994</v>
      </c>
    </row>
    <row r="235" spans="1:17" x14ac:dyDescent="0.3">
      <c r="A235" s="7"/>
      <c r="B235" s="6"/>
      <c r="C235" s="8"/>
      <c r="D235" s="5"/>
      <c r="E235" s="28">
        <v>8.2000000000000003E-2</v>
      </c>
      <c r="F235" s="11">
        <f ca="1">IFERROR(
  INDEX(
    ML_FRETE!$B$2:$I$30,
    MATCH(D235, ML_FRETE!$J$2:$J$30, 1),
    MATCH(G235, {0,19,49,79,100,120,150,200}, 1)
  ),
0
)</f>
        <v>5.65</v>
      </c>
      <c r="G235" s="3">
        <f t="shared" ca="1" si="21"/>
        <v>9.4481605351170579</v>
      </c>
      <c r="H235" s="9">
        <f t="shared" ca="1" si="24"/>
        <v>0.15000000000000002</v>
      </c>
      <c r="I235" s="11">
        <f ca="1">IFERROR(
  INDEX(
    ML_FRETE!$B$2:$I$30,
    MATCH(D235, ML_FRETE!$J$2:$J$30, 1),
    MATCH(J235, {0,19,49,79,100,120,150,200}, 1)
  ),
5.65
)</f>
        <v>5.65</v>
      </c>
      <c r="J235" s="3">
        <f t="shared" ca="1" si="22"/>
        <v>8.7191358024691361</v>
      </c>
      <c r="K235" s="9">
        <f t="shared" ca="1" si="23"/>
        <v>0.14999999999999997</v>
      </c>
      <c r="L235" s="11">
        <f t="shared" ca="1" si="25"/>
        <v>5.408450704225352</v>
      </c>
      <c r="M235" s="3">
        <f t="shared" ca="1" si="26"/>
        <v>7.0422535211267601</v>
      </c>
      <c r="N235" s="9">
        <f t="shared" ca="1" si="27"/>
        <v>0.14999999999999994</v>
      </c>
      <c r="O235" s="11">
        <v>6</v>
      </c>
      <c r="P235" s="3">
        <f>(C235+O235)/(1-$F$2-E235-$B$4)</f>
        <v>9.7087378640776691</v>
      </c>
      <c r="Q235" s="9">
        <f>(P235-C235-O235-$B$4*P235-E235*P235)/P235</f>
        <v>0.14999999999999994</v>
      </c>
    </row>
    <row r="236" spans="1:17" x14ac:dyDescent="0.3">
      <c r="A236" s="7"/>
      <c r="B236" s="6"/>
      <c r="C236" s="8"/>
      <c r="D236" s="5"/>
      <c r="E236" s="28">
        <v>8.2000000000000003E-2</v>
      </c>
      <c r="F236" s="11">
        <f ca="1">IFERROR(
  INDEX(
    ML_FRETE!$B$2:$I$30,
    MATCH(D236, ML_FRETE!$J$2:$J$30, 1),
    MATCH(G236, {0,19,49,79,100,120,150,200}, 1)
  ),
0
)</f>
        <v>5.65</v>
      </c>
      <c r="G236" s="3">
        <f t="shared" ca="1" si="21"/>
        <v>9.4481605351170579</v>
      </c>
      <c r="H236" s="9">
        <f t="shared" ca="1" si="24"/>
        <v>0.15000000000000002</v>
      </c>
      <c r="I236" s="11">
        <f ca="1">IFERROR(
  INDEX(
    ML_FRETE!$B$2:$I$30,
    MATCH(D236, ML_FRETE!$J$2:$J$30, 1),
    MATCH(J236, {0,19,49,79,100,120,150,200}, 1)
  ),
5.65
)</f>
        <v>5.65</v>
      </c>
      <c r="J236" s="3">
        <f t="shared" ca="1" si="22"/>
        <v>8.7191358024691361</v>
      </c>
      <c r="K236" s="9">
        <f t="shared" ca="1" si="23"/>
        <v>0.14999999999999997</v>
      </c>
      <c r="L236" s="11">
        <f t="shared" ca="1" si="25"/>
        <v>5.408450704225352</v>
      </c>
      <c r="M236" s="3">
        <f t="shared" ca="1" si="26"/>
        <v>7.0422535211267601</v>
      </c>
      <c r="N236" s="9">
        <f t="shared" ca="1" si="27"/>
        <v>0.14999999999999994</v>
      </c>
      <c r="O236" s="11">
        <v>6</v>
      </c>
      <c r="P236" s="3">
        <f>(C236+O236)/(1-$F$2-E236-$B$4)</f>
        <v>9.7087378640776691</v>
      </c>
      <c r="Q236" s="9">
        <f>(P236-C236-O236-$B$4*P236-E236*P236)/P236</f>
        <v>0.14999999999999994</v>
      </c>
    </row>
    <row r="237" spans="1:17" x14ac:dyDescent="0.3">
      <c r="A237" s="7"/>
      <c r="B237" s="6"/>
      <c r="C237" s="8"/>
      <c r="D237" s="5"/>
      <c r="E237" s="28">
        <v>8.2000000000000003E-2</v>
      </c>
      <c r="F237" s="11">
        <f ca="1">IFERROR(
  INDEX(
    ML_FRETE!$B$2:$I$30,
    MATCH(D237, ML_FRETE!$J$2:$J$30, 1),
    MATCH(G237, {0,19,49,79,100,120,150,200}, 1)
  ),
0
)</f>
        <v>5.65</v>
      </c>
      <c r="G237" s="3">
        <f t="shared" ca="1" si="21"/>
        <v>9.4481605351170579</v>
      </c>
      <c r="H237" s="9">
        <f t="shared" ca="1" si="24"/>
        <v>0.15000000000000002</v>
      </c>
      <c r="I237" s="11">
        <f ca="1">IFERROR(
  INDEX(
    ML_FRETE!$B$2:$I$30,
    MATCH(D237, ML_FRETE!$J$2:$J$30, 1),
    MATCH(J237, {0,19,49,79,100,120,150,200}, 1)
  ),
5.65
)</f>
        <v>5.65</v>
      </c>
      <c r="J237" s="3">
        <f t="shared" ca="1" si="22"/>
        <v>8.7191358024691361</v>
      </c>
      <c r="K237" s="9">
        <f t="shared" ca="1" si="23"/>
        <v>0.14999999999999997</v>
      </c>
      <c r="L237" s="11">
        <f t="shared" ca="1" si="25"/>
        <v>5.408450704225352</v>
      </c>
      <c r="M237" s="3">
        <f t="shared" ca="1" si="26"/>
        <v>7.0422535211267601</v>
      </c>
      <c r="N237" s="9">
        <f t="shared" ca="1" si="27"/>
        <v>0.14999999999999994</v>
      </c>
      <c r="O237" s="11">
        <v>6</v>
      </c>
      <c r="P237" s="3">
        <f>(C237+O237)/(1-$F$2-E237-$B$4)</f>
        <v>9.7087378640776691</v>
      </c>
      <c r="Q237" s="9">
        <f>(P237-C237-O237-$B$4*P237-E237*P237)/P237</f>
        <v>0.14999999999999994</v>
      </c>
    </row>
    <row r="238" spans="1:17" x14ac:dyDescent="0.3">
      <c r="A238" s="7"/>
      <c r="B238" s="6"/>
      <c r="C238" s="8"/>
      <c r="D238" s="5"/>
      <c r="E238" s="28">
        <v>8.2000000000000003E-2</v>
      </c>
      <c r="F238" s="11">
        <f ca="1">IFERROR(
  INDEX(
    ML_FRETE!$B$2:$I$30,
    MATCH(D238, ML_FRETE!$J$2:$J$30, 1),
    MATCH(G238, {0,19,49,79,100,120,150,200}, 1)
  ),
0
)</f>
        <v>5.65</v>
      </c>
      <c r="G238" s="3">
        <f t="shared" ca="1" si="21"/>
        <v>9.4481605351170579</v>
      </c>
      <c r="H238" s="9">
        <f t="shared" ca="1" si="24"/>
        <v>0.15000000000000002</v>
      </c>
      <c r="I238" s="11">
        <f ca="1">IFERROR(
  INDEX(
    ML_FRETE!$B$2:$I$30,
    MATCH(D238, ML_FRETE!$J$2:$J$30, 1),
    MATCH(J238, {0,19,49,79,100,120,150,200}, 1)
  ),
5.65
)</f>
        <v>5.65</v>
      </c>
      <c r="J238" s="3">
        <f t="shared" ca="1" si="22"/>
        <v>8.7191358024691361</v>
      </c>
      <c r="K238" s="9">
        <f t="shared" ca="1" si="23"/>
        <v>0.14999999999999997</v>
      </c>
      <c r="L238" s="11">
        <f t="shared" ca="1" si="25"/>
        <v>5.408450704225352</v>
      </c>
      <c r="M238" s="3">
        <f t="shared" ca="1" si="26"/>
        <v>7.0422535211267601</v>
      </c>
      <c r="N238" s="9">
        <f t="shared" ca="1" si="27"/>
        <v>0.14999999999999994</v>
      </c>
      <c r="O238" s="11">
        <v>6</v>
      </c>
      <c r="P238" s="3">
        <f>(C238+O238)/(1-$F$2-E238-$B$4)</f>
        <v>9.7087378640776691</v>
      </c>
      <c r="Q238" s="9">
        <f>(P238-C238-O238-$B$4*P238-E238*P238)/P238</f>
        <v>0.14999999999999994</v>
      </c>
    </row>
    <row r="239" spans="1:17" x14ac:dyDescent="0.3">
      <c r="A239" s="7"/>
      <c r="B239" s="6"/>
      <c r="C239" s="8"/>
      <c r="D239" s="5"/>
      <c r="E239" s="28">
        <v>8.2000000000000003E-2</v>
      </c>
      <c r="F239" s="11">
        <f ca="1">IFERROR(
  INDEX(
    ML_FRETE!$B$2:$I$30,
    MATCH(D239, ML_FRETE!$J$2:$J$30, 1),
    MATCH(G239, {0,19,49,79,100,120,150,200}, 1)
  ),
0
)</f>
        <v>5.65</v>
      </c>
      <c r="G239" s="3">
        <f t="shared" ca="1" si="21"/>
        <v>9.4481605351170579</v>
      </c>
      <c r="H239" s="9">
        <f t="shared" ca="1" si="24"/>
        <v>0.15000000000000002</v>
      </c>
      <c r="I239" s="11">
        <f ca="1">IFERROR(
  INDEX(
    ML_FRETE!$B$2:$I$30,
    MATCH(D239, ML_FRETE!$J$2:$J$30, 1),
    MATCH(J239, {0,19,49,79,100,120,150,200}, 1)
  ),
5.65
)</f>
        <v>5.65</v>
      </c>
      <c r="J239" s="3">
        <f t="shared" ca="1" si="22"/>
        <v>8.7191358024691361</v>
      </c>
      <c r="K239" s="9">
        <f t="shared" ca="1" si="23"/>
        <v>0.14999999999999997</v>
      </c>
      <c r="L239" s="11">
        <f t="shared" ca="1" si="25"/>
        <v>5.408450704225352</v>
      </c>
      <c r="M239" s="3">
        <f t="shared" ca="1" si="26"/>
        <v>7.0422535211267601</v>
      </c>
      <c r="N239" s="9">
        <f t="shared" ca="1" si="27"/>
        <v>0.14999999999999994</v>
      </c>
      <c r="O239" s="11">
        <v>6</v>
      </c>
      <c r="P239" s="3">
        <f>(C239+O239)/(1-$F$2-E239-$B$4)</f>
        <v>9.7087378640776691</v>
      </c>
      <c r="Q239" s="9">
        <f>(P239-C239-O239-$B$4*P239-E239*P239)/P239</f>
        <v>0.14999999999999994</v>
      </c>
    </row>
    <row r="240" spans="1:17" x14ac:dyDescent="0.3">
      <c r="A240" s="7"/>
      <c r="B240" s="6"/>
      <c r="C240" s="8"/>
      <c r="D240" s="5"/>
      <c r="E240" s="28">
        <v>8.2000000000000003E-2</v>
      </c>
      <c r="F240" s="11">
        <f ca="1">IFERROR(
  INDEX(
    ML_FRETE!$B$2:$I$30,
    MATCH(D240, ML_FRETE!$J$2:$J$30, 1),
    MATCH(G240, {0,19,49,79,100,120,150,200}, 1)
  ),
0
)</f>
        <v>5.65</v>
      </c>
      <c r="G240" s="3">
        <f t="shared" ca="1" si="21"/>
        <v>9.4481605351170579</v>
      </c>
      <c r="H240" s="9">
        <f t="shared" ca="1" si="24"/>
        <v>0.15000000000000002</v>
      </c>
      <c r="I240" s="11">
        <f ca="1">IFERROR(
  INDEX(
    ML_FRETE!$B$2:$I$30,
    MATCH(D240, ML_FRETE!$J$2:$J$30, 1),
    MATCH(J240, {0,19,49,79,100,120,150,200}, 1)
  ),
5.65
)</f>
        <v>5.65</v>
      </c>
      <c r="J240" s="3">
        <f t="shared" ca="1" si="22"/>
        <v>8.7191358024691361</v>
      </c>
      <c r="K240" s="9">
        <f t="shared" ca="1" si="23"/>
        <v>0.14999999999999997</v>
      </c>
      <c r="L240" s="11">
        <f t="shared" ca="1" si="25"/>
        <v>5.408450704225352</v>
      </c>
      <c r="M240" s="3">
        <f t="shared" ca="1" si="26"/>
        <v>7.0422535211267601</v>
      </c>
      <c r="N240" s="9">
        <f t="shared" ca="1" si="27"/>
        <v>0.14999999999999994</v>
      </c>
      <c r="O240" s="11">
        <v>6</v>
      </c>
      <c r="P240" s="3">
        <f>(C240+O240)/(1-$F$2-E240-$B$4)</f>
        <v>9.7087378640776691</v>
      </c>
      <c r="Q240" s="9">
        <f>(P240-C240-O240-$B$4*P240-E240*P240)/P240</f>
        <v>0.14999999999999994</v>
      </c>
    </row>
    <row r="241" spans="1:17" x14ac:dyDescent="0.3">
      <c r="A241" s="7"/>
      <c r="B241" s="6"/>
      <c r="C241" s="8"/>
      <c r="D241" s="5"/>
      <c r="E241" s="28">
        <v>8.2000000000000003E-2</v>
      </c>
      <c r="F241" s="11">
        <f ca="1">IFERROR(
  INDEX(
    ML_FRETE!$B$2:$I$30,
    MATCH(D241, ML_FRETE!$J$2:$J$30, 1),
    MATCH(G241, {0,19,49,79,100,120,150,200}, 1)
  ),
0
)</f>
        <v>5.65</v>
      </c>
      <c r="G241" s="3">
        <f t="shared" ca="1" si="21"/>
        <v>9.4481605351170579</v>
      </c>
      <c r="H241" s="9">
        <f t="shared" ca="1" si="24"/>
        <v>0.15000000000000002</v>
      </c>
      <c r="I241" s="11">
        <f ca="1">IFERROR(
  INDEX(
    ML_FRETE!$B$2:$I$30,
    MATCH(D241, ML_FRETE!$J$2:$J$30, 1),
    MATCH(J241, {0,19,49,79,100,120,150,200}, 1)
  ),
5.65
)</f>
        <v>5.65</v>
      </c>
      <c r="J241" s="3">
        <f t="shared" ca="1" si="22"/>
        <v>8.7191358024691361</v>
      </c>
      <c r="K241" s="9">
        <f t="shared" ca="1" si="23"/>
        <v>0.14999999999999997</v>
      </c>
      <c r="L241" s="11">
        <f t="shared" ca="1" si="25"/>
        <v>5.408450704225352</v>
      </c>
      <c r="M241" s="3">
        <f t="shared" ca="1" si="26"/>
        <v>7.0422535211267601</v>
      </c>
      <c r="N241" s="9">
        <f t="shared" ca="1" si="27"/>
        <v>0.14999999999999994</v>
      </c>
      <c r="O241" s="11">
        <v>6</v>
      </c>
      <c r="P241" s="3">
        <f>(C241+O241)/(1-$F$2-E241-$B$4)</f>
        <v>9.7087378640776691</v>
      </c>
      <c r="Q241" s="9">
        <f>(P241-C241-O241-$B$4*P241-E241*P241)/P241</f>
        <v>0.14999999999999994</v>
      </c>
    </row>
    <row r="242" spans="1:17" x14ac:dyDescent="0.3">
      <c r="A242" s="7"/>
      <c r="B242" s="6"/>
      <c r="C242" s="8"/>
      <c r="D242" s="5"/>
      <c r="E242" s="28">
        <v>8.2000000000000003E-2</v>
      </c>
      <c r="F242" s="11">
        <f ca="1">IFERROR(
  INDEX(
    ML_FRETE!$B$2:$I$30,
    MATCH(D242, ML_FRETE!$J$2:$J$30, 1),
    MATCH(G242, {0,19,49,79,100,120,150,200}, 1)
  ),
0
)</f>
        <v>5.65</v>
      </c>
      <c r="G242" s="3">
        <f t="shared" ca="1" si="21"/>
        <v>9.4481605351170579</v>
      </c>
      <c r="H242" s="9">
        <f t="shared" ca="1" si="24"/>
        <v>0.15000000000000002</v>
      </c>
      <c r="I242" s="11">
        <f ca="1">IFERROR(
  INDEX(
    ML_FRETE!$B$2:$I$30,
    MATCH(D242, ML_FRETE!$J$2:$J$30, 1),
    MATCH(J242, {0,19,49,79,100,120,150,200}, 1)
  ),
5.65
)</f>
        <v>5.65</v>
      </c>
      <c r="J242" s="3">
        <f t="shared" ca="1" si="22"/>
        <v>8.7191358024691361</v>
      </c>
      <c r="K242" s="9">
        <f t="shared" ca="1" si="23"/>
        <v>0.14999999999999997</v>
      </c>
      <c r="L242" s="11">
        <f t="shared" ca="1" si="25"/>
        <v>5.408450704225352</v>
      </c>
      <c r="M242" s="3">
        <f t="shared" ca="1" si="26"/>
        <v>7.0422535211267601</v>
      </c>
      <c r="N242" s="9">
        <f t="shared" ca="1" si="27"/>
        <v>0.14999999999999994</v>
      </c>
      <c r="O242" s="11">
        <v>6</v>
      </c>
      <c r="P242" s="3">
        <f>(C242+O242)/(1-$F$2-E242-$B$4)</f>
        <v>9.7087378640776691</v>
      </c>
      <c r="Q242" s="9">
        <f>(P242-C242-O242-$B$4*P242-E242*P242)/P242</f>
        <v>0.14999999999999994</v>
      </c>
    </row>
    <row r="243" spans="1:17" x14ac:dyDescent="0.3">
      <c r="A243" s="7"/>
      <c r="B243" s="6"/>
      <c r="C243" s="8"/>
      <c r="D243" s="5"/>
      <c r="E243" s="28">
        <v>8.2000000000000003E-2</v>
      </c>
      <c r="F243" s="11">
        <f ca="1">IFERROR(
  INDEX(
    ML_FRETE!$B$2:$I$30,
    MATCH(D243, ML_FRETE!$J$2:$J$30, 1),
    MATCH(G243, {0,19,49,79,100,120,150,200}, 1)
  ),
0
)</f>
        <v>5.65</v>
      </c>
      <c r="G243" s="3">
        <f t="shared" ca="1" si="21"/>
        <v>9.4481605351170579</v>
      </c>
      <c r="H243" s="9">
        <f t="shared" ca="1" si="24"/>
        <v>0.15000000000000002</v>
      </c>
      <c r="I243" s="11">
        <f ca="1">IFERROR(
  INDEX(
    ML_FRETE!$B$2:$I$30,
    MATCH(D243, ML_FRETE!$J$2:$J$30, 1),
    MATCH(J243, {0,19,49,79,100,120,150,200}, 1)
  ),
5.65
)</f>
        <v>5.65</v>
      </c>
      <c r="J243" s="3">
        <f t="shared" ca="1" si="22"/>
        <v>8.7191358024691361</v>
      </c>
      <c r="K243" s="9">
        <f t="shared" ca="1" si="23"/>
        <v>0.14999999999999997</v>
      </c>
      <c r="L243" s="11">
        <f t="shared" ca="1" si="25"/>
        <v>5.408450704225352</v>
      </c>
      <c r="M243" s="3">
        <f t="shared" ca="1" si="26"/>
        <v>7.0422535211267601</v>
      </c>
      <c r="N243" s="9">
        <f t="shared" ca="1" si="27"/>
        <v>0.14999999999999994</v>
      </c>
      <c r="O243" s="11">
        <v>6</v>
      </c>
      <c r="P243" s="3">
        <f>(C243+O243)/(1-$F$2-E243-$B$4)</f>
        <v>9.7087378640776691</v>
      </c>
      <c r="Q243" s="9">
        <f>(P243-C243-O243-$B$4*P243-E243*P243)/P243</f>
        <v>0.14999999999999994</v>
      </c>
    </row>
    <row r="244" spans="1:17" x14ac:dyDescent="0.3">
      <c r="A244" s="7"/>
      <c r="B244" s="6"/>
      <c r="C244" s="8"/>
      <c r="D244" s="5"/>
      <c r="E244" s="28">
        <v>8.2000000000000003E-2</v>
      </c>
      <c r="F244" s="11">
        <f ca="1">IFERROR(
  INDEX(
    ML_FRETE!$B$2:$I$30,
    MATCH(D244, ML_FRETE!$J$2:$J$30, 1),
    MATCH(G244, {0,19,49,79,100,120,150,200}, 1)
  ),
0
)</f>
        <v>5.65</v>
      </c>
      <c r="G244" s="3">
        <f t="shared" ca="1" si="21"/>
        <v>9.4481605351170579</v>
      </c>
      <c r="H244" s="9">
        <f t="shared" ca="1" si="24"/>
        <v>0.15000000000000002</v>
      </c>
      <c r="I244" s="11">
        <f ca="1">IFERROR(
  INDEX(
    ML_FRETE!$B$2:$I$30,
    MATCH(D244, ML_FRETE!$J$2:$J$30, 1),
    MATCH(J244, {0,19,49,79,100,120,150,200}, 1)
  ),
5.65
)</f>
        <v>5.65</v>
      </c>
      <c r="J244" s="3">
        <f t="shared" ca="1" si="22"/>
        <v>8.7191358024691361</v>
      </c>
      <c r="K244" s="9">
        <f t="shared" ca="1" si="23"/>
        <v>0.14999999999999997</v>
      </c>
      <c r="L244" s="11">
        <f t="shared" ca="1" si="25"/>
        <v>5.408450704225352</v>
      </c>
      <c r="M244" s="3">
        <f t="shared" ca="1" si="26"/>
        <v>7.0422535211267601</v>
      </c>
      <c r="N244" s="9">
        <f t="shared" ca="1" si="27"/>
        <v>0.14999999999999994</v>
      </c>
      <c r="O244" s="11">
        <v>6</v>
      </c>
      <c r="P244" s="3">
        <f>(C244+O244)/(1-$F$2-E244-$B$4)</f>
        <v>9.7087378640776691</v>
      </c>
      <c r="Q244" s="9">
        <f>(P244-C244-O244-$B$4*P244-E244*P244)/P244</f>
        <v>0.14999999999999994</v>
      </c>
    </row>
    <row r="245" spans="1:17" x14ac:dyDescent="0.3">
      <c r="A245" s="7"/>
      <c r="B245" s="6"/>
      <c r="C245" s="8"/>
      <c r="D245" s="5"/>
      <c r="E245" s="28">
        <v>8.2000000000000003E-2</v>
      </c>
      <c r="F245" s="11">
        <f ca="1">IFERROR(
  INDEX(
    ML_FRETE!$B$2:$I$30,
    MATCH(D245, ML_FRETE!$J$2:$J$30, 1),
    MATCH(G245, {0,19,49,79,100,120,150,200}, 1)
  ),
0
)</f>
        <v>5.65</v>
      </c>
      <c r="G245" s="3">
        <f t="shared" ca="1" si="21"/>
        <v>9.4481605351170579</v>
      </c>
      <c r="H245" s="9">
        <f t="shared" ca="1" si="24"/>
        <v>0.15000000000000002</v>
      </c>
      <c r="I245" s="11">
        <f ca="1">IFERROR(
  INDEX(
    ML_FRETE!$B$2:$I$30,
    MATCH(D245, ML_FRETE!$J$2:$J$30, 1),
    MATCH(J245, {0,19,49,79,100,120,150,200}, 1)
  ),
5.65
)</f>
        <v>5.65</v>
      </c>
      <c r="J245" s="3">
        <f t="shared" ca="1" si="22"/>
        <v>8.7191358024691361</v>
      </c>
      <c r="K245" s="9">
        <f t="shared" ca="1" si="23"/>
        <v>0.14999999999999997</v>
      </c>
      <c r="L245" s="11">
        <f t="shared" ca="1" si="25"/>
        <v>5.408450704225352</v>
      </c>
      <c r="M245" s="3">
        <f t="shared" ca="1" si="26"/>
        <v>7.0422535211267601</v>
      </c>
      <c r="N245" s="9">
        <f t="shared" ca="1" si="27"/>
        <v>0.14999999999999994</v>
      </c>
      <c r="O245" s="11">
        <v>6</v>
      </c>
      <c r="P245" s="3">
        <f>(C245+O245)/(1-$F$2-E245-$B$4)</f>
        <v>9.7087378640776691</v>
      </c>
      <c r="Q245" s="9">
        <f>(P245-C245-O245-$B$4*P245-E245*P245)/P245</f>
        <v>0.14999999999999994</v>
      </c>
    </row>
    <row r="246" spans="1:17" x14ac:dyDescent="0.3">
      <c r="A246" s="7"/>
      <c r="B246" s="6"/>
      <c r="C246" s="8"/>
      <c r="D246" s="5"/>
      <c r="E246" s="28">
        <v>8.2000000000000003E-2</v>
      </c>
      <c r="F246" s="11">
        <f ca="1">IFERROR(
  INDEX(
    ML_FRETE!$B$2:$I$30,
    MATCH(D246, ML_FRETE!$J$2:$J$30, 1),
    MATCH(G246, {0,19,49,79,100,120,150,200}, 1)
  ),
0
)</f>
        <v>5.65</v>
      </c>
      <c r="G246" s="3">
        <f t="shared" ca="1" si="21"/>
        <v>9.4481605351170579</v>
      </c>
      <c r="H246" s="9">
        <f t="shared" ca="1" si="24"/>
        <v>0.15000000000000002</v>
      </c>
      <c r="I246" s="11">
        <f ca="1">IFERROR(
  INDEX(
    ML_FRETE!$B$2:$I$30,
    MATCH(D246, ML_FRETE!$J$2:$J$30, 1),
    MATCH(J246, {0,19,49,79,100,120,150,200}, 1)
  ),
5.65
)</f>
        <v>5.65</v>
      </c>
      <c r="J246" s="3">
        <f t="shared" ca="1" si="22"/>
        <v>8.7191358024691361</v>
      </c>
      <c r="K246" s="9">
        <f t="shared" ca="1" si="23"/>
        <v>0.14999999999999997</v>
      </c>
      <c r="L246" s="11">
        <f t="shared" ca="1" si="25"/>
        <v>5.408450704225352</v>
      </c>
      <c r="M246" s="3">
        <f t="shared" ca="1" si="26"/>
        <v>7.0422535211267601</v>
      </c>
      <c r="N246" s="9">
        <f t="shared" ca="1" si="27"/>
        <v>0.14999999999999994</v>
      </c>
      <c r="O246" s="11">
        <v>6</v>
      </c>
      <c r="P246" s="3">
        <f>(C246+O246)/(1-$F$2-E246-$B$4)</f>
        <v>9.7087378640776691</v>
      </c>
      <c r="Q246" s="9">
        <f>(P246-C246-O246-$B$4*P246-E246*P246)/P246</f>
        <v>0.14999999999999994</v>
      </c>
    </row>
    <row r="247" spans="1:17" ht="15" thickBot="1" x14ac:dyDescent="0.35">
      <c r="A247" s="23"/>
      <c r="B247" s="24"/>
      <c r="C247" s="26"/>
      <c r="D247" s="25"/>
      <c r="E247" s="28">
        <v>8.2000000000000003E-2</v>
      </c>
      <c r="F247" s="42">
        <f ca="1">IFERROR(
  INDEX(
    ML_FRETE!$B$2:$I$30,
    MATCH(D247, ML_FRETE!$J$2:$J$30, 1),
    MATCH(G247, {0,19,49,79,100,120,150,200}, 1)
  ),
0
)</f>
        <v>5.65</v>
      </c>
      <c r="G247" s="3">
        <f t="shared" ca="1" si="21"/>
        <v>9.4481605351170579</v>
      </c>
      <c r="H247" s="9">
        <f t="shared" ca="1" si="24"/>
        <v>0.15000000000000002</v>
      </c>
      <c r="I247" s="42">
        <f ca="1">IFERROR(
  INDEX(
    ML_FRETE!$B$2:$I$30,
    MATCH(D247, ML_FRETE!$J$2:$J$30, 1),
    MATCH(J247, {0,19,49,79,100,120,150,200}, 1)
  ),
5.65
)</f>
        <v>5.65</v>
      </c>
      <c r="J247" s="3">
        <f t="shared" ca="1" si="22"/>
        <v>8.7191358024691361</v>
      </c>
      <c r="K247" s="9">
        <f t="shared" ca="1" si="23"/>
        <v>0.14999999999999997</v>
      </c>
      <c r="L247" s="42">
        <f t="shared" ca="1" si="25"/>
        <v>5.408450704225352</v>
      </c>
      <c r="M247" s="3">
        <f t="shared" ca="1" si="26"/>
        <v>7.0422535211267601</v>
      </c>
      <c r="N247" s="9">
        <f t="shared" ca="1" si="27"/>
        <v>0.14999999999999994</v>
      </c>
      <c r="O247" s="11">
        <v>6</v>
      </c>
      <c r="P247" s="27">
        <f>(C247+O247)/(1-$F$2-E247-$B$4)</f>
        <v>9.7087378640776691</v>
      </c>
      <c r="Q247" s="43">
        <f>(P247-C247-O247-$B$4*P247-E247*P247)/P247</f>
        <v>0.14999999999999994</v>
      </c>
    </row>
  </sheetData>
  <mergeCells count="12">
    <mergeCell ref="O6:Q6"/>
    <mergeCell ref="M1:N1"/>
    <mergeCell ref="J1:K1"/>
    <mergeCell ref="A6:A7"/>
    <mergeCell ref="B6:B7"/>
    <mergeCell ref="C6:C7"/>
    <mergeCell ref="E6:E7"/>
    <mergeCell ref="F6:H6"/>
    <mergeCell ref="I6:K6"/>
    <mergeCell ref="D6:D7"/>
    <mergeCell ref="D2:E2"/>
    <mergeCell ref="L6:N6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9E5C-F3E0-EF4D-BB8B-700A9A78F841}">
  <sheetPr>
    <outlinePr summaryBelow="0" summaryRight="0"/>
  </sheetPr>
  <dimension ref="A1:J30"/>
  <sheetViews>
    <sheetView workbookViewId="0">
      <selection activeCell="L9" sqref="L9"/>
    </sheetView>
  </sheetViews>
  <sheetFormatPr defaultColWidth="11.109375" defaultRowHeight="15" customHeight="1" x14ac:dyDescent="0.3"/>
  <cols>
    <col min="1" max="1" width="12.109375" style="17" customWidth="1"/>
    <col min="2" max="2" width="13.77734375" style="17" customWidth="1"/>
    <col min="3" max="3" width="13.44140625" style="17" customWidth="1"/>
    <col min="4" max="5" width="13.77734375" style="17" customWidth="1"/>
    <col min="6" max="6" width="14.77734375" style="17" customWidth="1"/>
    <col min="7" max="8" width="15.109375" style="17" customWidth="1"/>
    <col min="9" max="9" width="14.44140625" style="17" customWidth="1"/>
    <col min="10" max="16384" width="11.109375" style="17"/>
  </cols>
  <sheetData>
    <row r="1" spans="1:10" ht="15" customHeight="1" x14ac:dyDescent="0.3">
      <c r="A1" s="15" t="s">
        <v>14</v>
      </c>
      <c r="B1" s="16">
        <v>0</v>
      </c>
      <c r="C1" s="16">
        <v>19</v>
      </c>
      <c r="D1" s="16">
        <v>49</v>
      </c>
      <c r="E1" s="16">
        <v>79</v>
      </c>
      <c r="F1" s="16">
        <v>100</v>
      </c>
      <c r="G1" s="16">
        <v>120</v>
      </c>
      <c r="H1" s="16">
        <v>150</v>
      </c>
      <c r="I1" s="16">
        <v>200</v>
      </c>
      <c r="J1" s="17" t="s">
        <v>15</v>
      </c>
    </row>
    <row r="2" spans="1:10" ht="15" customHeight="1" x14ac:dyDescent="0.3">
      <c r="A2" s="18" t="s">
        <v>16</v>
      </c>
      <c r="B2" s="19">
        <v>5.65</v>
      </c>
      <c r="C2" s="19">
        <v>6.55</v>
      </c>
      <c r="D2" s="19">
        <v>7.75</v>
      </c>
      <c r="E2" s="19">
        <v>12.35</v>
      </c>
      <c r="F2" s="19">
        <v>14.35</v>
      </c>
      <c r="G2" s="19">
        <v>16.45</v>
      </c>
      <c r="H2" s="19">
        <v>18.45</v>
      </c>
      <c r="I2" s="19">
        <v>20.95</v>
      </c>
      <c r="J2" s="17">
        <v>0</v>
      </c>
    </row>
    <row r="3" spans="1:10" ht="15" customHeight="1" x14ac:dyDescent="0.3">
      <c r="A3" s="18" t="s">
        <v>17</v>
      </c>
      <c r="B3" s="19">
        <v>5.95</v>
      </c>
      <c r="C3" s="19">
        <v>6.65</v>
      </c>
      <c r="D3" s="19">
        <v>7.85</v>
      </c>
      <c r="E3" s="19">
        <v>13.25</v>
      </c>
      <c r="F3" s="19">
        <v>15.45</v>
      </c>
      <c r="G3" s="19">
        <v>17.649999999999999</v>
      </c>
      <c r="H3" s="19">
        <v>19.850000000000001</v>
      </c>
      <c r="I3" s="19">
        <v>22.55</v>
      </c>
      <c r="J3" s="17">
        <v>0.29899999999999999</v>
      </c>
    </row>
    <row r="4" spans="1:10" ht="15" customHeight="1" x14ac:dyDescent="0.3">
      <c r="A4" s="18" t="s">
        <v>18</v>
      </c>
      <c r="B4" s="19">
        <v>6.05</v>
      </c>
      <c r="C4" s="19">
        <v>6.75</v>
      </c>
      <c r="D4" s="19">
        <v>7.95</v>
      </c>
      <c r="E4" s="19">
        <v>13.85</v>
      </c>
      <c r="F4" s="19">
        <v>16.149999999999999</v>
      </c>
      <c r="G4" s="19">
        <v>18.45</v>
      </c>
      <c r="H4" s="19">
        <v>20.75</v>
      </c>
      <c r="I4" s="19">
        <v>23.65</v>
      </c>
      <c r="J4" s="17">
        <v>0.499</v>
      </c>
    </row>
    <row r="5" spans="1:10" ht="15" customHeight="1" x14ac:dyDescent="0.3">
      <c r="A5" s="18" t="s">
        <v>19</v>
      </c>
      <c r="B5" s="19">
        <v>6.15</v>
      </c>
      <c r="C5" s="19">
        <v>6.85</v>
      </c>
      <c r="D5" s="19">
        <v>8.0500000000000007</v>
      </c>
      <c r="E5" s="19">
        <v>14.15</v>
      </c>
      <c r="F5" s="19">
        <v>16.45</v>
      </c>
      <c r="G5" s="19">
        <v>18.850000000000001</v>
      </c>
      <c r="H5" s="19">
        <v>21.15</v>
      </c>
      <c r="I5" s="19">
        <v>24.65</v>
      </c>
      <c r="J5" s="17">
        <v>0.999</v>
      </c>
    </row>
    <row r="6" spans="1:10" ht="15" customHeight="1" x14ac:dyDescent="0.3">
      <c r="A6" s="18" t="s">
        <v>20</v>
      </c>
      <c r="B6" s="19">
        <v>6.25</v>
      </c>
      <c r="C6" s="19">
        <v>6.95</v>
      </c>
      <c r="D6" s="19">
        <v>8.15</v>
      </c>
      <c r="E6" s="19">
        <v>14.45</v>
      </c>
      <c r="F6" s="19">
        <v>16.850000000000001</v>
      </c>
      <c r="G6" s="19">
        <v>19.25</v>
      </c>
      <c r="H6" s="19">
        <v>21.65</v>
      </c>
      <c r="I6" s="19">
        <v>24.65</v>
      </c>
      <c r="J6" s="17">
        <v>1.4990000000000001</v>
      </c>
    </row>
    <row r="7" spans="1:10" ht="15" customHeight="1" x14ac:dyDescent="0.3">
      <c r="A7" s="18" t="s">
        <v>21</v>
      </c>
      <c r="B7" s="19">
        <v>6.35</v>
      </c>
      <c r="C7" s="19">
        <v>7.95</v>
      </c>
      <c r="D7" s="19">
        <v>8.5500000000000007</v>
      </c>
      <c r="E7" s="19">
        <v>15.75</v>
      </c>
      <c r="F7" s="19">
        <v>18.350000000000001</v>
      </c>
      <c r="G7" s="19">
        <v>21.05</v>
      </c>
      <c r="H7" s="19">
        <v>23.65</v>
      </c>
      <c r="I7" s="19">
        <v>26.25</v>
      </c>
      <c r="J7" s="17">
        <v>1.9990000000000001</v>
      </c>
    </row>
    <row r="8" spans="1:10" ht="15" customHeight="1" x14ac:dyDescent="0.3">
      <c r="A8" s="18" t="s">
        <v>22</v>
      </c>
      <c r="B8" s="19">
        <v>6.45</v>
      </c>
      <c r="C8" s="19">
        <v>8.15</v>
      </c>
      <c r="D8" s="19">
        <v>8.9499999999999993</v>
      </c>
      <c r="E8" s="19">
        <v>17.05</v>
      </c>
      <c r="F8" s="19">
        <v>19.850000000000001</v>
      </c>
      <c r="G8" s="19">
        <v>22.65</v>
      </c>
      <c r="H8" s="19">
        <v>25.55</v>
      </c>
      <c r="I8" s="19">
        <v>28.35</v>
      </c>
      <c r="J8" s="17">
        <v>2.99</v>
      </c>
    </row>
    <row r="9" spans="1:10" ht="15" customHeight="1" x14ac:dyDescent="0.3">
      <c r="A9" s="18" t="s">
        <v>23</v>
      </c>
      <c r="B9" s="19">
        <v>6.55</v>
      </c>
      <c r="C9" s="19">
        <v>8.35</v>
      </c>
      <c r="D9" s="19">
        <v>9.75</v>
      </c>
      <c r="E9" s="19">
        <v>18.45</v>
      </c>
      <c r="F9" s="19">
        <v>21.55</v>
      </c>
      <c r="G9" s="19">
        <v>24.65</v>
      </c>
      <c r="H9" s="19">
        <v>27.75</v>
      </c>
      <c r="I9" s="19">
        <v>30.75</v>
      </c>
      <c r="J9" s="17">
        <v>3.99</v>
      </c>
    </row>
    <row r="10" spans="1:10" ht="15" customHeight="1" x14ac:dyDescent="0.3">
      <c r="A10" s="18" t="s">
        <v>24</v>
      </c>
      <c r="B10" s="19">
        <v>6.65</v>
      </c>
      <c r="C10" s="19">
        <v>8.5500000000000007</v>
      </c>
      <c r="D10" s="19">
        <v>9.9499999999999993</v>
      </c>
      <c r="E10" s="19">
        <v>25.45</v>
      </c>
      <c r="F10" s="19">
        <v>28.55</v>
      </c>
      <c r="G10" s="19">
        <v>32.65</v>
      </c>
      <c r="H10" s="19">
        <v>35.75</v>
      </c>
      <c r="I10" s="19">
        <v>39.75</v>
      </c>
      <c r="J10" s="17">
        <v>4.99</v>
      </c>
    </row>
    <row r="11" spans="1:10" ht="15" customHeight="1" x14ac:dyDescent="0.3">
      <c r="A11" s="18" t="s">
        <v>25</v>
      </c>
      <c r="B11" s="19">
        <v>6.75</v>
      </c>
      <c r="C11" s="19">
        <v>8.75</v>
      </c>
      <c r="D11" s="19">
        <v>10.15</v>
      </c>
      <c r="E11" s="19">
        <v>27.05</v>
      </c>
      <c r="F11" s="19">
        <v>31.05</v>
      </c>
      <c r="G11" s="19">
        <v>36.049999999999997</v>
      </c>
      <c r="H11" s="19">
        <v>40.049999999999997</v>
      </c>
      <c r="I11" s="19">
        <v>44.05</v>
      </c>
      <c r="J11" s="17">
        <v>5.9999900000000004</v>
      </c>
    </row>
    <row r="12" spans="1:10" ht="15" customHeight="1" x14ac:dyDescent="0.3">
      <c r="A12" s="18" t="s">
        <v>26</v>
      </c>
      <c r="B12" s="19">
        <v>6.85</v>
      </c>
      <c r="C12" s="19">
        <v>8.9499999999999993</v>
      </c>
      <c r="D12" s="19">
        <v>10.35</v>
      </c>
      <c r="E12" s="19">
        <v>28.85</v>
      </c>
      <c r="F12" s="19">
        <v>33.65</v>
      </c>
      <c r="G12" s="19">
        <v>38.450000000000003</v>
      </c>
      <c r="H12" s="19">
        <v>43.25</v>
      </c>
      <c r="I12" s="19">
        <v>48.05</v>
      </c>
      <c r="J12" s="17">
        <v>6.9999989999999999</v>
      </c>
    </row>
    <row r="13" spans="1:10" ht="15" customHeight="1" x14ac:dyDescent="0.3">
      <c r="A13" s="18" t="s">
        <v>27</v>
      </c>
      <c r="B13" s="19">
        <v>6.95</v>
      </c>
      <c r="C13" s="19">
        <v>9.15</v>
      </c>
      <c r="D13" s="19">
        <v>10.55</v>
      </c>
      <c r="E13" s="19">
        <v>29.65</v>
      </c>
      <c r="F13" s="19">
        <v>34.549999999999997</v>
      </c>
      <c r="G13" s="19">
        <v>39.549999999999997</v>
      </c>
      <c r="H13" s="19">
        <v>44.45</v>
      </c>
      <c r="I13" s="19">
        <v>49.35</v>
      </c>
      <c r="J13" s="17">
        <v>7.9999989999999999</v>
      </c>
    </row>
    <row r="14" spans="1:10" ht="15" customHeight="1" x14ac:dyDescent="0.3">
      <c r="A14" s="18" t="s">
        <v>28</v>
      </c>
      <c r="B14" s="19">
        <v>7.05</v>
      </c>
      <c r="C14" s="19">
        <v>9.5500000000000007</v>
      </c>
      <c r="D14" s="19">
        <v>10.95</v>
      </c>
      <c r="E14" s="19">
        <v>41.25</v>
      </c>
      <c r="F14" s="19">
        <v>48.05</v>
      </c>
      <c r="G14" s="19">
        <v>54.95</v>
      </c>
      <c r="H14" s="19">
        <v>61.75</v>
      </c>
      <c r="I14" s="19">
        <v>68.650000000000006</v>
      </c>
      <c r="J14" s="17">
        <v>8.9999990000000007</v>
      </c>
    </row>
    <row r="15" spans="1:10" ht="15" customHeight="1" x14ac:dyDescent="0.3">
      <c r="A15" s="18" t="s">
        <v>29</v>
      </c>
      <c r="B15" s="19">
        <v>7.15</v>
      </c>
      <c r="C15" s="19">
        <v>9.9499999999999993</v>
      </c>
      <c r="D15" s="19">
        <v>11.35</v>
      </c>
      <c r="E15" s="19">
        <v>42.15</v>
      </c>
      <c r="F15" s="19">
        <v>49.25</v>
      </c>
      <c r="G15" s="19">
        <v>56.25</v>
      </c>
      <c r="H15" s="19">
        <v>63.25</v>
      </c>
      <c r="I15" s="19">
        <v>70.25</v>
      </c>
      <c r="J15" s="17">
        <v>10.99999</v>
      </c>
    </row>
    <row r="16" spans="1:10" ht="15" customHeight="1" x14ac:dyDescent="0.3">
      <c r="A16" s="18" t="s">
        <v>30</v>
      </c>
      <c r="B16" s="19">
        <v>7.25</v>
      </c>
      <c r="C16" s="19">
        <v>10.15</v>
      </c>
      <c r="D16" s="19">
        <v>11.55</v>
      </c>
      <c r="E16" s="19">
        <v>45.05</v>
      </c>
      <c r="F16" s="19">
        <v>52.45</v>
      </c>
      <c r="G16" s="19">
        <v>59.95</v>
      </c>
      <c r="H16" s="19">
        <v>67.45</v>
      </c>
      <c r="I16" s="19">
        <v>74.95</v>
      </c>
      <c r="J16" s="17">
        <v>12.99999</v>
      </c>
    </row>
    <row r="17" spans="1:10" ht="15" customHeight="1" x14ac:dyDescent="0.3">
      <c r="A17" s="18" t="s">
        <v>31</v>
      </c>
      <c r="B17" s="19">
        <v>7.35</v>
      </c>
      <c r="C17" s="19">
        <v>10.35</v>
      </c>
      <c r="D17" s="19">
        <v>11.75</v>
      </c>
      <c r="E17" s="19">
        <v>48.55</v>
      </c>
      <c r="F17" s="19">
        <v>56.05</v>
      </c>
      <c r="G17" s="19">
        <v>63.55</v>
      </c>
      <c r="H17" s="19">
        <v>70.75</v>
      </c>
      <c r="I17" s="19">
        <v>78.650000000000006</v>
      </c>
      <c r="J17" s="17">
        <v>14.99999</v>
      </c>
    </row>
    <row r="18" spans="1:10" ht="15" customHeight="1" x14ac:dyDescent="0.3">
      <c r="A18" s="18" t="s">
        <v>32</v>
      </c>
      <c r="B18" s="19">
        <v>7.45</v>
      </c>
      <c r="C18" s="19">
        <v>10.55</v>
      </c>
      <c r="D18" s="19">
        <v>11.95</v>
      </c>
      <c r="E18" s="19">
        <v>54.75</v>
      </c>
      <c r="F18" s="19">
        <v>63.85</v>
      </c>
      <c r="G18" s="19">
        <v>72.95</v>
      </c>
      <c r="H18" s="19">
        <v>82.05</v>
      </c>
      <c r="I18" s="19">
        <v>91.15</v>
      </c>
      <c r="J18" s="17">
        <v>16.99999</v>
      </c>
    </row>
    <row r="19" spans="1:10" ht="15" customHeight="1" x14ac:dyDescent="0.3">
      <c r="A19" s="18" t="s">
        <v>33</v>
      </c>
      <c r="B19" s="19">
        <v>7.65</v>
      </c>
      <c r="C19" s="19">
        <v>10.95</v>
      </c>
      <c r="D19" s="19">
        <v>12.15</v>
      </c>
      <c r="E19" s="19">
        <v>64.05</v>
      </c>
      <c r="F19" s="19">
        <v>75.05</v>
      </c>
      <c r="G19" s="19">
        <v>84.75</v>
      </c>
      <c r="H19" s="19">
        <v>95.35</v>
      </c>
      <c r="I19" s="19">
        <v>105.95</v>
      </c>
      <c r="J19" s="17">
        <v>19.99999</v>
      </c>
    </row>
    <row r="20" spans="1:10" ht="15" customHeight="1" x14ac:dyDescent="0.3">
      <c r="A20" s="18" t="s">
        <v>34</v>
      </c>
      <c r="B20" s="19">
        <v>7.75</v>
      </c>
      <c r="C20" s="19">
        <v>11.15</v>
      </c>
      <c r="D20" s="19">
        <v>12.35</v>
      </c>
      <c r="E20" s="19">
        <v>65.95</v>
      </c>
      <c r="F20" s="19">
        <v>75.45</v>
      </c>
      <c r="G20" s="19">
        <v>85.55</v>
      </c>
      <c r="H20" s="19">
        <v>96.25</v>
      </c>
      <c r="I20" s="19">
        <v>106.95</v>
      </c>
      <c r="J20" s="17">
        <v>24.99999</v>
      </c>
    </row>
    <row r="21" spans="1:10" ht="15" customHeight="1" x14ac:dyDescent="0.3">
      <c r="A21" s="18" t="s">
        <v>35</v>
      </c>
      <c r="B21" s="19">
        <v>7.85</v>
      </c>
      <c r="C21" s="19">
        <v>11.35</v>
      </c>
      <c r="D21" s="19">
        <v>12.55</v>
      </c>
      <c r="E21" s="19">
        <v>67.75</v>
      </c>
      <c r="F21" s="19">
        <v>78.95</v>
      </c>
      <c r="G21" s="19">
        <v>88.95</v>
      </c>
      <c r="H21" s="19">
        <v>99.15</v>
      </c>
      <c r="I21" s="19">
        <v>107.05</v>
      </c>
      <c r="J21" s="17">
        <v>29.99999</v>
      </c>
    </row>
    <row r="22" spans="1:10" ht="15" customHeight="1" x14ac:dyDescent="0.3">
      <c r="A22" s="18" t="s">
        <v>36</v>
      </c>
      <c r="B22" s="19">
        <v>7.95</v>
      </c>
      <c r="C22" s="19">
        <v>11.55</v>
      </c>
      <c r="D22" s="19">
        <v>12.75</v>
      </c>
      <c r="E22" s="19">
        <v>70.25</v>
      </c>
      <c r="F22" s="19">
        <v>81.05</v>
      </c>
      <c r="G22" s="19">
        <v>92.05</v>
      </c>
      <c r="H22" s="19">
        <v>102.55</v>
      </c>
      <c r="I22" s="19">
        <v>110.75</v>
      </c>
      <c r="J22" s="17">
        <v>39.999989999999997</v>
      </c>
    </row>
    <row r="23" spans="1:10" ht="15" customHeight="1" x14ac:dyDescent="0.3">
      <c r="A23" s="18" t="s">
        <v>37</v>
      </c>
      <c r="B23" s="19">
        <v>8.0500000000000007</v>
      </c>
      <c r="C23" s="19">
        <v>11.75</v>
      </c>
      <c r="D23" s="19">
        <v>12.95</v>
      </c>
      <c r="E23" s="19">
        <v>74.95</v>
      </c>
      <c r="F23" s="19">
        <v>86.45</v>
      </c>
      <c r="G23" s="19">
        <v>98.15</v>
      </c>
      <c r="H23" s="19">
        <v>109.35</v>
      </c>
      <c r="I23" s="19">
        <v>118.15</v>
      </c>
      <c r="J23" s="17">
        <v>49.999899999999997</v>
      </c>
    </row>
    <row r="24" spans="1:10" ht="15" customHeight="1" x14ac:dyDescent="0.3">
      <c r="A24" s="18" t="s">
        <v>38</v>
      </c>
      <c r="B24" s="19">
        <v>8.15</v>
      </c>
      <c r="C24" s="19">
        <v>11.95</v>
      </c>
      <c r="D24" s="19">
        <v>13.15</v>
      </c>
      <c r="E24" s="19">
        <v>80.25</v>
      </c>
      <c r="F24" s="19">
        <v>92.95</v>
      </c>
      <c r="G24" s="19">
        <v>105.05</v>
      </c>
      <c r="H24" s="19">
        <v>117.15</v>
      </c>
      <c r="I24" s="19">
        <v>126.55</v>
      </c>
      <c r="J24" s="17">
        <v>59.999989999999997</v>
      </c>
    </row>
    <row r="25" spans="1:10" ht="15" customHeight="1" x14ac:dyDescent="0.3">
      <c r="A25" s="18" t="s">
        <v>39</v>
      </c>
      <c r="B25" s="19">
        <v>8.25</v>
      </c>
      <c r="C25" s="19">
        <v>12.15</v>
      </c>
      <c r="D25" s="19">
        <v>13.35</v>
      </c>
      <c r="E25" s="19">
        <v>83.95</v>
      </c>
      <c r="F25" s="19">
        <v>97.05</v>
      </c>
      <c r="G25" s="19">
        <v>109.85</v>
      </c>
      <c r="H25" s="19">
        <v>122.45</v>
      </c>
      <c r="I25" s="19">
        <v>132.25</v>
      </c>
      <c r="J25" s="17">
        <v>69.999989999999997</v>
      </c>
    </row>
    <row r="26" spans="1:10" ht="15" customHeight="1" x14ac:dyDescent="0.3">
      <c r="A26" s="18" t="s">
        <v>40</v>
      </c>
      <c r="B26" s="19">
        <v>8.35</v>
      </c>
      <c r="C26" s="19">
        <v>12.35</v>
      </c>
      <c r="D26" s="19">
        <v>13.55</v>
      </c>
      <c r="E26" s="19">
        <v>93.25</v>
      </c>
      <c r="F26" s="19">
        <v>107.45</v>
      </c>
      <c r="G26" s="19">
        <v>122.05</v>
      </c>
      <c r="H26" s="19">
        <v>136.05000000000001</v>
      </c>
      <c r="I26" s="19">
        <v>146.94999999999999</v>
      </c>
      <c r="J26" s="17">
        <v>79.999899999999997</v>
      </c>
    </row>
    <row r="27" spans="1:10" ht="15" customHeight="1" x14ac:dyDescent="0.3">
      <c r="A27" s="18" t="s">
        <v>41</v>
      </c>
      <c r="B27" s="19">
        <v>8.4499999999999993</v>
      </c>
      <c r="C27" s="19">
        <v>12.55</v>
      </c>
      <c r="D27" s="19">
        <v>13.75</v>
      </c>
      <c r="E27" s="19">
        <v>106.55</v>
      </c>
      <c r="F27" s="19">
        <v>123.95</v>
      </c>
      <c r="G27" s="19">
        <v>139.55000000000001</v>
      </c>
      <c r="H27" s="19">
        <v>155.55000000000001</v>
      </c>
      <c r="I27" s="19">
        <v>167.95</v>
      </c>
      <c r="J27" s="17">
        <v>89.999899999999997</v>
      </c>
    </row>
    <row r="28" spans="1:10" ht="15" customHeight="1" x14ac:dyDescent="0.3">
      <c r="A28" s="18" t="s">
        <v>42</v>
      </c>
      <c r="B28" s="19">
        <v>8.5500000000000007</v>
      </c>
      <c r="C28" s="19">
        <v>12.75</v>
      </c>
      <c r="D28" s="19">
        <v>13.95</v>
      </c>
      <c r="E28" s="19">
        <v>119.25</v>
      </c>
      <c r="F28" s="19">
        <v>138.05000000000001</v>
      </c>
      <c r="G28" s="19">
        <v>156.05000000000001</v>
      </c>
      <c r="H28" s="19">
        <v>173.95</v>
      </c>
      <c r="I28" s="19">
        <v>187.95</v>
      </c>
      <c r="J28" s="17">
        <v>99.999899999999997</v>
      </c>
    </row>
    <row r="29" spans="1:10" ht="15" customHeight="1" x14ac:dyDescent="0.3">
      <c r="A29" s="18" t="s">
        <v>43</v>
      </c>
      <c r="B29" s="19">
        <v>8.65</v>
      </c>
      <c r="C29" s="19">
        <v>12.75</v>
      </c>
      <c r="D29" s="19">
        <v>14.15</v>
      </c>
      <c r="E29" s="19">
        <v>126.55</v>
      </c>
      <c r="F29" s="19">
        <v>146.15</v>
      </c>
      <c r="G29" s="19">
        <v>165.65</v>
      </c>
      <c r="H29" s="19">
        <v>184.65</v>
      </c>
      <c r="I29" s="19">
        <v>199.45</v>
      </c>
      <c r="J29" s="17">
        <v>124.99999</v>
      </c>
    </row>
    <row r="30" spans="1:10" ht="15.6" x14ac:dyDescent="0.3">
      <c r="A30" s="18" t="s">
        <v>44</v>
      </c>
      <c r="B30" s="19">
        <v>8.75</v>
      </c>
      <c r="C30" s="19">
        <v>12.75</v>
      </c>
      <c r="D30" s="19">
        <v>14.35</v>
      </c>
      <c r="E30" s="19">
        <v>166.15</v>
      </c>
      <c r="F30" s="19">
        <v>192.45</v>
      </c>
      <c r="G30" s="19">
        <v>217.55</v>
      </c>
      <c r="H30" s="19">
        <v>242.55</v>
      </c>
      <c r="I30" s="19">
        <v>261.95</v>
      </c>
      <c r="J30" s="17">
        <v>149.9999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2</vt:lpstr>
      <vt:lpstr>PLANILHA PADRAO</vt:lpstr>
      <vt:lpstr>ML_FRETE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Gontijo</dc:creator>
  <cp:lastModifiedBy>Bruno Gontijo</cp:lastModifiedBy>
  <dcterms:created xsi:type="dcterms:W3CDTF">2026-02-08T14:42:45Z</dcterms:created>
  <dcterms:modified xsi:type="dcterms:W3CDTF">2026-02-09T15:00:04Z</dcterms:modified>
</cp:coreProperties>
</file>